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IEE\Documents\LB\TRANSPARENCIA\4to trimestre\ALE\LEY DE DISCIPLINA FINANCIERA\"/>
    </mc:Choice>
  </mc:AlternateContent>
  <xr:revisionPtr revIDLastSave="0" documentId="8_{3B6620B7-0A08-4974-91F7-D403DE8B17B1}" xr6:coauthVersionLast="47" xr6:coauthVersionMax="47" xr10:uidLastSave="{00000000-0000-0000-0000-000000000000}"/>
  <bookViews>
    <workbookView xWindow="14295" yWindow="0" windowWidth="14610" windowHeight="15585" firstSheet="2" activeTab="5" xr2:uid="{00000000-000D-0000-FFFF-FFFF00000000}"/>
  </bookViews>
  <sheets>
    <sheet name="ESFD 1 (2)" sheetId="10" r:id="rId1"/>
    <sheet name="ESFD 1" sheetId="1" r:id="rId2"/>
    <sheet name="IADPOP 2" sheetId="2" r:id="rId3"/>
    <sheet name="IAODF 3" sheetId="3" r:id="rId4"/>
    <sheet name="BP 4" sheetId="4" r:id="rId5"/>
    <sheet name="EAID 5" sheetId="5" r:id="rId6"/>
    <sheet name="EAPED 6 (a)" sheetId="6" r:id="rId7"/>
    <sheet name="EAPED 6 (b)" sheetId="7" r:id="rId8"/>
    <sheet name="EAPED 6 (c)" sheetId="8" r:id="rId9"/>
    <sheet name="EAPED 6 (d)" sheetId="9" r:id="rId10"/>
  </sheets>
  <definedNames>
    <definedName name="_xlnm.Print_Area" localSheetId="4">'BP 4'!$A$1:$D$87</definedName>
    <definedName name="_xlnm.Print_Area" localSheetId="5">'EAID 5'!$A$1:$G$94</definedName>
    <definedName name="_xlnm.Print_Area" localSheetId="6">'EAPED 6 (a)'!$A$1:$G$181</definedName>
    <definedName name="_xlnm.Print_Area" localSheetId="7">'EAPED 6 (b)'!$A$1:$G$83</definedName>
    <definedName name="_xlnm.Print_Area" localSheetId="8">'EAPED 6 (c)'!$A$1:$G$99</definedName>
    <definedName name="_xlnm.Print_Area" localSheetId="9">'EAPED 6 (d)'!$A$1:$G$54</definedName>
    <definedName name="_xlnm.Print_Area" localSheetId="1">'ESFD 1'!$A$1:$P$106</definedName>
    <definedName name="_xlnm.Print_Area" localSheetId="0">'ESFD 1 (2)'!$A$1:$P$106</definedName>
    <definedName name="_xlnm.Print_Area" localSheetId="2">'IADPOP 2'!$A$1:$K$66</definedName>
    <definedName name="_xlnm.Print_Area" localSheetId="3">'IAODF 3'!$B:$L</definedName>
    <definedName name="_xlnm.Print_Titles" localSheetId="6">'EAPED 6 (a)'!$1:$15</definedName>
    <definedName name="_xlnm.Print_Titles" localSheetId="7">'EAPED 6 (b)'!$1:$17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89" i="10" l="1"/>
  <c r="P85" i="10"/>
  <c r="O85" i="10"/>
  <c r="P78" i="10"/>
  <c r="O78" i="10"/>
  <c r="O89" i="10" s="1"/>
  <c r="O91" i="10" s="1"/>
  <c r="P73" i="10"/>
  <c r="O73" i="10"/>
  <c r="H70" i="10"/>
  <c r="G70" i="10"/>
  <c r="P67" i="10"/>
  <c r="O67" i="10"/>
  <c r="P57" i="10"/>
  <c r="P69" i="10" s="1"/>
  <c r="O57" i="10"/>
  <c r="O69" i="10" s="1"/>
  <c r="H57" i="10"/>
  <c r="H72" i="10" s="1"/>
  <c r="G57" i="10"/>
  <c r="G72" i="10" s="1"/>
  <c r="P53" i="10"/>
  <c r="H52" i="10"/>
  <c r="G52" i="10"/>
  <c r="P49" i="10"/>
  <c r="O49" i="10"/>
  <c r="H48" i="10"/>
  <c r="G48" i="10"/>
  <c r="P42" i="10"/>
  <c r="O42" i="10"/>
  <c r="H42" i="10"/>
  <c r="G42" i="10"/>
  <c r="P38" i="10"/>
  <c r="O38" i="10"/>
  <c r="P37" i="10"/>
  <c r="O37" i="10"/>
  <c r="H36" i="10"/>
  <c r="G36" i="10"/>
  <c r="P34" i="10"/>
  <c r="O34" i="10"/>
  <c r="P30" i="10"/>
  <c r="O30" i="10"/>
  <c r="H28" i="10"/>
  <c r="G28" i="10"/>
  <c r="P20" i="10"/>
  <c r="O20" i="10"/>
  <c r="H20" i="10"/>
  <c r="G20" i="10"/>
  <c r="P16" i="10"/>
  <c r="O16" i="10"/>
  <c r="P91" i="10" l="1"/>
  <c r="G18" i="6"/>
  <c r="B25" i="6"/>
  <c r="G21" i="5"/>
  <c r="D24" i="4" l="1"/>
  <c r="E17" i="6" l="1"/>
  <c r="D56" i="6"/>
  <c r="D41" i="6"/>
  <c r="D42" i="6"/>
  <c r="D43" i="6"/>
  <c r="D44" i="6"/>
  <c r="D46" i="6"/>
  <c r="D47" i="6"/>
  <c r="D48" i="6"/>
  <c r="D49" i="6"/>
  <c r="D50" i="6"/>
  <c r="D51" i="6"/>
  <c r="D52" i="6"/>
  <c r="D53" i="6"/>
  <c r="D54" i="6"/>
  <c r="D57" i="6"/>
  <c r="D58" i="6"/>
  <c r="D59" i="6"/>
  <c r="D60" i="6"/>
  <c r="D61" i="6"/>
  <c r="D62" i="6"/>
  <c r="D63" i="6"/>
  <c r="D64" i="6"/>
  <c r="D66" i="6"/>
  <c r="D67" i="6"/>
  <c r="D68" i="6"/>
  <c r="D70" i="6"/>
  <c r="D71" i="6"/>
  <c r="D72" i="6"/>
  <c r="D73" i="6"/>
  <c r="D74" i="6"/>
  <c r="D75" i="6"/>
  <c r="D76" i="6"/>
  <c r="D77" i="6"/>
  <c r="D79" i="6"/>
  <c r="D80" i="6"/>
  <c r="D81" i="6"/>
  <c r="D83" i="6"/>
  <c r="D84" i="6"/>
  <c r="D85" i="6"/>
  <c r="D86" i="6"/>
  <c r="D87" i="6"/>
  <c r="D88" i="6"/>
  <c r="D89" i="6"/>
  <c r="D92" i="6"/>
  <c r="D93" i="6"/>
  <c r="D94" i="6"/>
  <c r="D95" i="6"/>
  <c r="D96" i="6"/>
  <c r="D97" i="6"/>
  <c r="D98" i="6"/>
  <c r="D100" i="6"/>
  <c r="D101" i="6"/>
  <c r="D102" i="6"/>
  <c r="D103" i="6"/>
  <c r="D104" i="6"/>
  <c r="D105" i="6"/>
  <c r="D106" i="6"/>
  <c r="D107" i="6"/>
  <c r="D108" i="6"/>
  <c r="D110" i="6"/>
  <c r="D111" i="6"/>
  <c r="D112" i="6"/>
  <c r="D113" i="6"/>
  <c r="D114" i="6"/>
  <c r="D115" i="6"/>
  <c r="D116" i="6"/>
  <c r="D117" i="6"/>
  <c r="D118" i="6"/>
  <c r="D120" i="6"/>
  <c r="D121" i="6"/>
  <c r="D122" i="6"/>
  <c r="D123" i="6"/>
  <c r="D124" i="6"/>
  <c r="D125" i="6"/>
  <c r="D126" i="6"/>
  <c r="D127" i="6"/>
  <c r="D128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4" i="6"/>
  <c r="D145" i="6"/>
  <c r="D146" i="6"/>
  <c r="D147" i="6"/>
  <c r="D148" i="6"/>
  <c r="D149" i="6"/>
  <c r="D150" i="6"/>
  <c r="D151" i="6"/>
  <c r="D153" i="6"/>
  <c r="D154" i="6"/>
  <c r="D155" i="6"/>
  <c r="D157" i="6"/>
  <c r="D158" i="6"/>
  <c r="D159" i="6"/>
  <c r="D160" i="6"/>
  <c r="D161" i="6"/>
  <c r="D162" i="6"/>
  <c r="D163" i="6"/>
  <c r="D164" i="6"/>
  <c r="D31" i="6"/>
  <c r="D24" i="6"/>
  <c r="D19" i="9" l="1"/>
  <c r="G19" i="9" s="1"/>
  <c r="C51" i="7"/>
  <c r="B51" i="7"/>
  <c r="C25" i="6"/>
  <c r="C18" i="7" l="1"/>
  <c r="C65" i="7"/>
  <c r="D21" i="8" l="1"/>
  <c r="D18" i="8" s="1"/>
  <c r="B65" i="7"/>
  <c r="D42" i="5"/>
  <c r="D23" i="5"/>
  <c r="G21" i="8" l="1"/>
  <c r="G18" i="8" s="1"/>
  <c r="H20" i="1" l="1"/>
  <c r="C24" i="4" l="1"/>
  <c r="C57" i="4" l="1"/>
  <c r="G20" i="1"/>
  <c r="C55" i="4" l="1"/>
  <c r="E25" i="6" l="1"/>
  <c r="F25" i="6"/>
  <c r="C17" i="6"/>
  <c r="D37" i="6"/>
  <c r="D38" i="6"/>
  <c r="D39" i="6"/>
  <c r="D40" i="6"/>
  <c r="D36" i="6"/>
  <c r="D27" i="6"/>
  <c r="G27" i="6" s="1"/>
  <c r="D28" i="6"/>
  <c r="G28" i="6" s="1"/>
  <c r="D29" i="6"/>
  <c r="G29" i="6" s="1"/>
  <c r="D30" i="6"/>
  <c r="G30" i="6" s="1"/>
  <c r="G31" i="6"/>
  <c r="D32" i="6"/>
  <c r="G32" i="6" s="1"/>
  <c r="D33" i="6"/>
  <c r="G33" i="6" s="1"/>
  <c r="D34" i="6"/>
  <c r="G34" i="6" s="1"/>
  <c r="D26" i="6"/>
  <c r="D19" i="6"/>
  <c r="D20" i="6"/>
  <c r="D21" i="6"/>
  <c r="D22" i="6"/>
  <c r="D23" i="6"/>
  <c r="D18" i="6"/>
  <c r="G26" i="6" l="1"/>
  <c r="G25" i="6" s="1"/>
  <c r="D25" i="6"/>
  <c r="O20" i="1"/>
  <c r="O49" i="1"/>
  <c r="G36" i="1"/>
  <c r="G28" i="1"/>
  <c r="C18" i="8" l="1"/>
  <c r="E18" i="8"/>
  <c r="F18" i="8"/>
  <c r="B18" i="8"/>
  <c r="D51" i="7"/>
  <c r="E51" i="7"/>
  <c r="F51" i="7"/>
  <c r="G51" i="7"/>
  <c r="F18" i="7" l="1"/>
  <c r="F65" i="7"/>
  <c r="E18" i="7"/>
  <c r="E65" i="7"/>
  <c r="G61" i="6"/>
  <c r="G59" i="6"/>
  <c r="B17" i="6"/>
  <c r="E55" i="6" l="1"/>
  <c r="C55" i="6"/>
  <c r="C45" i="6"/>
  <c r="B45" i="6"/>
  <c r="D45" i="6" s="1"/>
  <c r="C35" i="6"/>
  <c r="B35" i="6"/>
  <c r="F17" i="6"/>
  <c r="O78" i="1"/>
  <c r="O73" i="1"/>
  <c r="P20" i="1"/>
  <c r="D50" i="4" l="1"/>
  <c r="C50" i="4" l="1"/>
  <c r="P85" i="1" l="1"/>
  <c r="P78" i="1"/>
  <c r="P73" i="1"/>
  <c r="P67" i="1"/>
  <c r="P53" i="1"/>
  <c r="P49" i="1"/>
  <c r="P42" i="1"/>
  <c r="P38" i="1"/>
  <c r="P37" i="1"/>
  <c r="P34" i="1"/>
  <c r="P30" i="1"/>
  <c r="H70" i="1"/>
  <c r="H52" i="1"/>
  <c r="H48" i="1"/>
  <c r="H42" i="1"/>
  <c r="H36" i="1"/>
  <c r="H28" i="1"/>
  <c r="H57" i="1" l="1"/>
  <c r="P89" i="1"/>
  <c r="P57" i="1"/>
  <c r="P69" i="1" s="1"/>
  <c r="P91" i="1" s="1"/>
  <c r="H72" i="1"/>
  <c r="G58" i="6" l="1"/>
  <c r="G60" i="6"/>
  <c r="D15" i="4" l="1"/>
  <c r="B18" i="7" l="1"/>
  <c r="G57" i="6"/>
  <c r="D21" i="5" l="1"/>
  <c r="G42" i="5" l="1"/>
  <c r="P16" i="1" l="1"/>
  <c r="O16" i="1"/>
  <c r="O30" i="1"/>
  <c r="O34" i="1"/>
  <c r="O38" i="1"/>
  <c r="O37" i="1" s="1"/>
  <c r="O42" i="1"/>
  <c r="O67" i="1"/>
  <c r="O85" i="1"/>
  <c r="O89" i="1" s="1"/>
  <c r="O57" i="1" l="1"/>
  <c r="O69" i="1" s="1"/>
  <c r="O91" i="1" s="1"/>
  <c r="G23" i="6" l="1"/>
  <c r="G24" i="6"/>
  <c r="B15" i="4" l="1"/>
  <c r="G21" i="6" l="1"/>
  <c r="G22" i="6"/>
  <c r="G19" i="6" l="1"/>
  <c r="G20" i="6"/>
  <c r="D45" i="5"/>
  <c r="E45" i="5"/>
  <c r="F45" i="5"/>
  <c r="G45" i="5"/>
  <c r="G23" i="5"/>
  <c r="G64" i="6" l="1"/>
  <c r="G63" i="6"/>
  <c r="G62" i="6"/>
  <c r="G54" i="6"/>
  <c r="G53" i="6"/>
  <c r="G52" i="6"/>
  <c r="G51" i="6"/>
  <c r="G50" i="6"/>
  <c r="G49" i="6"/>
  <c r="G48" i="6"/>
  <c r="G47" i="6"/>
  <c r="G46" i="6"/>
  <c r="G44" i="6"/>
  <c r="G43" i="6"/>
  <c r="G42" i="6"/>
  <c r="G41" i="6"/>
  <c r="G40" i="6"/>
  <c r="G39" i="6"/>
  <c r="G38" i="6"/>
  <c r="G37" i="6"/>
  <c r="G36" i="6"/>
  <c r="D24" i="5"/>
  <c r="B24" i="5"/>
  <c r="G56" i="6" l="1"/>
  <c r="G55" i="6" s="1"/>
  <c r="C24" i="5"/>
  <c r="E24" i="5"/>
  <c r="F24" i="5"/>
  <c r="G24" i="5"/>
  <c r="C36" i="5"/>
  <c r="D36" i="5"/>
  <c r="E36" i="5"/>
  <c r="F36" i="5"/>
  <c r="G36" i="5"/>
  <c r="C43" i="5"/>
  <c r="D43" i="5"/>
  <c r="E43" i="5"/>
  <c r="F43" i="5"/>
  <c r="G43" i="5"/>
  <c r="C52" i="5"/>
  <c r="D52" i="5"/>
  <c r="E52" i="5"/>
  <c r="F52" i="5"/>
  <c r="G52" i="5"/>
  <c r="C61" i="5"/>
  <c r="D61" i="5"/>
  <c r="E61" i="5"/>
  <c r="F61" i="5"/>
  <c r="G61" i="5"/>
  <c r="C66" i="5"/>
  <c r="D66" i="5"/>
  <c r="E66" i="5"/>
  <c r="F66" i="5"/>
  <c r="G66" i="5"/>
  <c r="C74" i="5"/>
  <c r="D74" i="5"/>
  <c r="E74" i="5"/>
  <c r="F74" i="5"/>
  <c r="G74" i="5"/>
  <c r="C82" i="5"/>
  <c r="D82" i="5"/>
  <c r="E82" i="5"/>
  <c r="F82" i="5"/>
  <c r="G82" i="5"/>
  <c r="B82" i="5"/>
  <c r="B66" i="5"/>
  <c r="B61" i="5"/>
  <c r="B52" i="5"/>
  <c r="B45" i="5"/>
  <c r="B43" i="5"/>
  <c r="B36" i="5"/>
  <c r="B48" i="5" s="1"/>
  <c r="L22" i="3"/>
  <c r="L23" i="3"/>
  <c r="L24" i="3"/>
  <c r="L21" i="3"/>
  <c r="K20" i="3"/>
  <c r="G20" i="3"/>
  <c r="H20" i="3"/>
  <c r="I20" i="3"/>
  <c r="F20" i="3"/>
  <c r="L16" i="3"/>
  <c r="L17" i="3"/>
  <c r="L18" i="3"/>
  <c r="L15" i="3"/>
  <c r="K14" i="3"/>
  <c r="I14" i="3"/>
  <c r="H14" i="3"/>
  <c r="G14" i="3"/>
  <c r="F14" i="3"/>
  <c r="I23" i="2"/>
  <c r="I24" i="2"/>
  <c r="I22" i="2"/>
  <c r="I19" i="2"/>
  <c r="I20" i="2"/>
  <c r="I18" i="2"/>
  <c r="F21" i="2"/>
  <c r="G21" i="2"/>
  <c r="H21" i="2"/>
  <c r="J21" i="2"/>
  <c r="K21" i="2"/>
  <c r="E17" i="2"/>
  <c r="E21" i="2"/>
  <c r="G52" i="1"/>
  <c r="G48" i="1"/>
  <c r="G42" i="1"/>
  <c r="G70" i="1"/>
  <c r="B68" i="8"/>
  <c r="B74" i="5"/>
  <c r="B70" i="4"/>
  <c r="C21" i="9"/>
  <c r="C18" i="9" s="1"/>
  <c r="C25" i="9"/>
  <c r="D21" i="9"/>
  <c r="D25" i="9"/>
  <c r="E21" i="9"/>
  <c r="E25" i="9"/>
  <c r="F21" i="9"/>
  <c r="F25" i="9"/>
  <c r="G21" i="9"/>
  <c r="G25" i="9"/>
  <c r="C33" i="9"/>
  <c r="C37" i="9"/>
  <c r="D33" i="9"/>
  <c r="D37" i="9"/>
  <c r="E33" i="9"/>
  <c r="E37" i="9"/>
  <c r="F33" i="9"/>
  <c r="F37" i="9"/>
  <c r="G33" i="9"/>
  <c r="G37" i="9"/>
  <c r="B37" i="9"/>
  <c r="B33" i="9"/>
  <c r="B25" i="9"/>
  <c r="B21" i="9"/>
  <c r="C27" i="8"/>
  <c r="C35" i="8"/>
  <c r="C45" i="8"/>
  <c r="D27" i="8"/>
  <c r="D35" i="8"/>
  <c r="D45" i="8"/>
  <c r="E27" i="8"/>
  <c r="E35" i="8"/>
  <c r="E45" i="8"/>
  <c r="F27" i="8"/>
  <c r="F35" i="8"/>
  <c r="F45" i="8"/>
  <c r="G27" i="8"/>
  <c r="G35" i="8"/>
  <c r="G45" i="8"/>
  <c r="C51" i="8"/>
  <c r="C60" i="8"/>
  <c r="C68" i="8"/>
  <c r="C78" i="8"/>
  <c r="D51" i="8"/>
  <c r="D60" i="8"/>
  <c r="D68" i="8"/>
  <c r="D78" i="8"/>
  <c r="E51" i="8"/>
  <c r="E60" i="8"/>
  <c r="E68" i="8"/>
  <c r="E78" i="8"/>
  <c r="F51" i="8"/>
  <c r="F60" i="8"/>
  <c r="F68" i="8"/>
  <c r="F78" i="8"/>
  <c r="G51" i="8"/>
  <c r="G60" i="8"/>
  <c r="G68" i="8"/>
  <c r="G78" i="8"/>
  <c r="B78" i="8"/>
  <c r="B60" i="8"/>
  <c r="B51" i="8"/>
  <c r="B27" i="8"/>
  <c r="B35" i="8"/>
  <c r="B45" i="8"/>
  <c r="C65" i="6"/>
  <c r="C69" i="6"/>
  <c r="C78" i="6"/>
  <c r="C82" i="6"/>
  <c r="D17" i="6"/>
  <c r="D35" i="6"/>
  <c r="E35" i="6"/>
  <c r="E45" i="6"/>
  <c r="E65" i="6"/>
  <c r="E69" i="6"/>
  <c r="E78" i="6"/>
  <c r="E82" i="6"/>
  <c r="F35" i="6"/>
  <c r="F55" i="6"/>
  <c r="F45" i="6"/>
  <c r="F65" i="6"/>
  <c r="F69" i="6"/>
  <c r="F78" i="6"/>
  <c r="F82" i="6"/>
  <c r="G17" i="6"/>
  <c r="G35" i="6"/>
  <c r="G45" i="6"/>
  <c r="G65" i="6"/>
  <c r="G69" i="6"/>
  <c r="G78" i="6"/>
  <c r="G82" i="6"/>
  <c r="C91" i="6"/>
  <c r="C99" i="6"/>
  <c r="C109" i="6"/>
  <c r="C119" i="6"/>
  <c r="C129" i="6"/>
  <c r="C143" i="6"/>
  <c r="C152" i="6"/>
  <c r="C156" i="6"/>
  <c r="E91" i="6"/>
  <c r="E99" i="6"/>
  <c r="E109" i="6"/>
  <c r="E119" i="6"/>
  <c r="E129" i="6"/>
  <c r="E143" i="6"/>
  <c r="E152" i="6"/>
  <c r="E156" i="6"/>
  <c r="F91" i="6"/>
  <c r="F99" i="6"/>
  <c r="F109" i="6"/>
  <c r="F119" i="6"/>
  <c r="F129" i="6"/>
  <c r="F143" i="6"/>
  <c r="F152" i="6"/>
  <c r="F156" i="6"/>
  <c r="G91" i="6"/>
  <c r="G99" i="6"/>
  <c r="G109" i="6"/>
  <c r="G119" i="6"/>
  <c r="G129" i="6"/>
  <c r="G143" i="6"/>
  <c r="G152" i="6"/>
  <c r="G156" i="6"/>
  <c r="D70" i="4"/>
  <c r="C70" i="4"/>
  <c r="B68" i="4"/>
  <c r="C68" i="4"/>
  <c r="D68" i="4"/>
  <c r="D65" i="4"/>
  <c r="C65" i="4"/>
  <c r="B65" i="4"/>
  <c r="D64" i="4"/>
  <c r="C64" i="4"/>
  <c r="B64" i="4"/>
  <c r="D63" i="4"/>
  <c r="C63" i="4"/>
  <c r="B63" i="4"/>
  <c r="B51" i="4"/>
  <c r="D57" i="4"/>
  <c r="B57" i="4"/>
  <c r="D53" i="4"/>
  <c r="C53" i="4"/>
  <c r="B53" i="4"/>
  <c r="D52" i="4"/>
  <c r="C52" i="4"/>
  <c r="B52" i="4"/>
  <c r="D51" i="4"/>
  <c r="C51" i="4"/>
  <c r="C59" i="4" s="1"/>
  <c r="C60" i="4" s="1"/>
  <c r="B50" i="4"/>
  <c r="C40" i="4"/>
  <c r="D40" i="4"/>
  <c r="D43" i="4"/>
  <c r="C43" i="4"/>
  <c r="B43" i="4"/>
  <c r="D33" i="4"/>
  <c r="C33" i="4"/>
  <c r="B33" i="4"/>
  <c r="D20" i="4"/>
  <c r="D28" i="4" s="1"/>
  <c r="D29" i="4" s="1"/>
  <c r="C20" i="4"/>
  <c r="B20" i="4"/>
  <c r="C15" i="4"/>
  <c r="K17" i="2"/>
  <c r="J17" i="2"/>
  <c r="H17" i="2"/>
  <c r="G17" i="2"/>
  <c r="F17" i="2"/>
  <c r="B156" i="6"/>
  <c r="D156" i="6" s="1"/>
  <c r="B152" i="6"/>
  <c r="D152" i="6" s="1"/>
  <c r="B143" i="6"/>
  <c r="D143" i="6" s="1"/>
  <c r="B129" i="6"/>
  <c r="D129" i="6" s="1"/>
  <c r="B119" i="6"/>
  <c r="D119" i="6" s="1"/>
  <c r="B109" i="6"/>
  <c r="D109" i="6" s="1"/>
  <c r="B99" i="6"/>
  <c r="D99" i="6" s="1"/>
  <c r="B91" i="6"/>
  <c r="D91" i="6" s="1"/>
  <c r="B82" i="6"/>
  <c r="B78" i="6"/>
  <c r="B69" i="6"/>
  <c r="B65" i="6"/>
  <c r="D65" i="6" s="1"/>
  <c r="B55" i="6"/>
  <c r="C66" i="4"/>
  <c r="D66" i="4"/>
  <c r="B66" i="4"/>
  <c r="D55" i="4"/>
  <c r="B55" i="4"/>
  <c r="E18" i="9" l="1"/>
  <c r="G18" i="9"/>
  <c r="D18" i="9"/>
  <c r="C16" i="6"/>
  <c r="D78" i="6"/>
  <c r="G17" i="8"/>
  <c r="D55" i="6"/>
  <c r="B16" i="6"/>
  <c r="D82" i="6"/>
  <c r="B17" i="8"/>
  <c r="D17" i="8"/>
  <c r="D69" i="6"/>
  <c r="C28" i="4"/>
  <c r="D59" i="4"/>
  <c r="D60" i="4" s="1"/>
  <c r="C29" i="4"/>
  <c r="C30" i="4" s="1"/>
  <c r="D48" i="5"/>
  <c r="E48" i="5"/>
  <c r="B18" i="9"/>
  <c r="F48" i="5"/>
  <c r="I26" i="3"/>
  <c r="G30" i="9"/>
  <c r="C30" i="9"/>
  <c r="F26" i="3"/>
  <c r="K26" i="3"/>
  <c r="L14" i="3"/>
  <c r="E30" i="9"/>
  <c r="L20" i="3"/>
  <c r="B30" i="9"/>
  <c r="F30" i="9"/>
  <c r="H26" i="3"/>
  <c r="D30" i="9"/>
  <c r="F18" i="9"/>
  <c r="D50" i="8"/>
  <c r="C50" i="8"/>
  <c r="E17" i="8"/>
  <c r="E50" i="8"/>
  <c r="C17" i="8"/>
  <c r="B50" i="8"/>
  <c r="F17" i="8"/>
  <c r="G50" i="8"/>
  <c r="F50" i="8"/>
  <c r="F16" i="6"/>
  <c r="E16" i="6"/>
  <c r="D16" i="6"/>
  <c r="G16" i="6"/>
  <c r="B90" i="6"/>
  <c r="D90" i="6" s="1"/>
  <c r="E90" i="6"/>
  <c r="F90" i="6"/>
  <c r="G90" i="6"/>
  <c r="C90" i="6"/>
  <c r="G72" i="5"/>
  <c r="D72" i="5"/>
  <c r="E72" i="5"/>
  <c r="G48" i="5"/>
  <c r="C72" i="5"/>
  <c r="B72" i="5"/>
  <c r="B77" i="5" s="1"/>
  <c r="F72" i="5"/>
  <c r="C47" i="4"/>
  <c r="D72" i="4"/>
  <c r="D73" i="4" s="1"/>
  <c r="B47" i="4"/>
  <c r="C72" i="4"/>
  <c r="C73" i="4" s="1"/>
  <c r="B59" i="4"/>
  <c r="B60" i="4" s="1"/>
  <c r="B28" i="4"/>
  <c r="D47" i="4"/>
  <c r="B72" i="4"/>
  <c r="B73" i="4" s="1"/>
  <c r="G26" i="3"/>
  <c r="G16" i="2"/>
  <c r="H16" i="2"/>
  <c r="H29" i="2" s="1"/>
  <c r="J16" i="2"/>
  <c r="J29" i="2" s="1"/>
  <c r="F16" i="2"/>
  <c r="K16" i="2"/>
  <c r="K29" i="2" s="1"/>
  <c r="E16" i="2"/>
  <c r="E29" i="2" s="1"/>
  <c r="I21" i="2"/>
  <c r="I17" i="2"/>
  <c r="G57" i="1"/>
  <c r="G72" i="1" s="1"/>
  <c r="C37" i="4" l="1"/>
  <c r="G41" i="9"/>
  <c r="B41" i="9"/>
  <c r="G77" i="5"/>
  <c r="B29" i="4"/>
  <c r="B30" i="4" s="1"/>
  <c r="B37" i="4" s="1"/>
  <c r="F41" i="9"/>
  <c r="E41" i="9"/>
  <c r="B84" i="8"/>
  <c r="C41" i="9"/>
  <c r="L26" i="3"/>
  <c r="F165" i="6"/>
  <c r="D41" i="9"/>
  <c r="G84" i="8"/>
  <c r="C84" i="8"/>
  <c r="D84" i="8"/>
  <c r="F84" i="8"/>
  <c r="E84" i="8"/>
  <c r="E165" i="6"/>
  <c r="G165" i="6"/>
  <c r="B165" i="6"/>
  <c r="C165" i="6"/>
  <c r="D165" i="6" s="1"/>
  <c r="D77" i="5"/>
  <c r="E77" i="5"/>
  <c r="F77" i="5"/>
  <c r="I16" i="2"/>
  <c r="I29" i="2" s="1"/>
  <c r="C45" i="5"/>
  <c r="D30" i="4" l="1"/>
  <c r="D37" i="4" s="1"/>
  <c r="C48" i="5"/>
  <c r="C77" i="5" s="1"/>
  <c r="D46" i="7"/>
  <c r="G46" i="7" s="1"/>
  <c r="D19" i="7"/>
  <c r="D20" i="7"/>
  <c r="G20" i="7" s="1"/>
  <c r="D47" i="7"/>
  <c r="G47" i="7" s="1"/>
  <c r="D39" i="7"/>
  <c r="G39" i="7" s="1"/>
  <c r="D33" i="7"/>
  <c r="G33" i="7" s="1"/>
  <c r="D29" i="7"/>
  <c r="G29" i="7" s="1"/>
  <c r="D31" i="7"/>
  <c r="G31" i="7" s="1"/>
  <c r="D24" i="7"/>
  <c r="G24" i="7" s="1"/>
  <c r="D41" i="7"/>
  <c r="G41" i="7" s="1"/>
  <c r="D25" i="7"/>
  <c r="G25" i="7" s="1"/>
  <c r="D38" i="7"/>
  <c r="G38" i="7" s="1"/>
  <c r="D30" i="7"/>
  <c r="G30" i="7" s="1"/>
  <c r="D28" i="7"/>
  <c r="G28" i="7" s="1"/>
  <c r="D21" i="7"/>
  <c r="G21" i="7" s="1"/>
  <c r="D23" i="7"/>
  <c r="G23" i="7" s="1"/>
  <c r="D42" i="7"/>
  <c r="G42" i="7" s="1"/>
  <c r="D43" i="7"/>
  <c r="G43" i="7" s="1"/>
  <c r="D44" i="7"/>
  <c r="G44" i="7" s="1"/>
  <c r="D27" i="7"/>
  <c r="G27" i="7" s="1"/>
  <c r="D22" i="7"/>
  <c r="G22" i="7" s="1"/>
  <c r="D45" i="7"/>
  <c r="G45" i="7" s="1"/>
  <c r="D49" i="7"/>
  <c r="G49" i="7" s="1"/>
  <c r="D40" i="7"/>
  <c r="G40" i="7" s="1"/>
  <c r="D35" i="7"/>
  <c r="G35" i="7" s="1"/>
  <c r="D50" i="7"/>
  <c r="G50" i="7" s="1"/>
  <c r="D48" i="7"/>
  <c r="G48" i="7"/>
  <c r="D37" i="7"/>
  <c r="G37" i="7" s="1"/>
  <c r="D26" i="7"/>
  <c r="G26" i="7" s="1"/>
  <c r="D36" i="7"/>
  <c r="G36" i="7"/>
  <c r="D32" i="7"/>
  <c r="G32" i="7" s="1"/>
  <c r="D34" i="7"/>
  <c r="G34" i="7" s="1"/>
  <c r="D65" i="7" l="1"/>
  <c r="D18" i="7"/>
  <c r="G19" i="7"/>
  <c r="G18" i="7" l="1"/>
  <c r="G65" i="7"/>
</calcChain>
</file>

<file path=xl/sharedStrings.xml><?xml version="1.0" encoding="utf-8"?>
<sst xmlns="http://schemas.openxmlformats.org/spreadsheetml/2006/main" count="811" uniqueCount="477">
  <si>
    <t>(PESOS)</t>
  </si>
  <si>
    <t>Concepto (c)</t>
  </si>
  <si>
    <t>Activo Circulante</t>
  </si>
  <si>
    <t>Pasivo Circulante</t>
  </si>
  <si>
    <t>Activo No Circulante</t>
  </si>
  <si>
    <t>Pasivo No Circulante</t>
  </si>
  <si>
    <t>HACIENDA PÚBLICA/PATRIMONIO</t>
  </si>
  <si>
    <t xml:space="preserve">(PESOS) </t>
  </si>
  <si>
    <t xml:space="preserve">a) APP 1           </t>
  </si>
  <si>
    <t xml:space="preserve">b) APP 2           </t>
  </si>
  <si>
    <t xml:space="preserve">c) APP 3           </t>
  </si>
  <si>
    <t xml:space="preserve">d) APP XX           </t>
  </si>
  <si>
    <t xml:space="preserve">           </t>
  </si>
  <si>
    <t xml:space="preserve">a) Otro Instrumento 1           </t>
  </si>
  <si>
    <t xml:space="preserve">b) Otro Instrumento 2           </t>
  </si>
  <si>
    <t xml:space="preserve">c) Otro Instrumento 3           </t>
  </si>
  <si>
    <t xml:space="preserve">d) Otro Instrumento XX           </t>
  </si>
  <si>
    <t xml:space="preserve">Devengado </t>
  </si>
  <si>
    <t xml:space="preserve">Recaudado/ Pagado  </t>
  </si>
  <si>
    <t xml:space="preserve">Concepto </t>
  </si>
  <si>
    <t xml:space="preserve">Devengado  </t>
  </si>
  <si>
    <t>Pagado</t>
  </si>
  <si>
    <t>Ingreso</t>
  </si>
  <si>
    <t>Ampliaciones/ (Reducciones)</t>
  </si>
  <si>
    <t>Modificado</t>
  </si>
  <si>
    <t>Devengado</t>
  </si>
  <si>
    <t>Recaudado</t>
  </si>
  <si>
    <t>Ingresos de Libre Disposición</t>
  </si>
  <si>
    <t>Ingresos Excedentes de Ingresos de Libre Disposición</t>
  </si>
  <si>
    <t>Transferencias Federales Etiquetadas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</si>
  <si>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</si>
  <si>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</si>
  <si>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</si>
  <si>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</si>
  <si>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Egresos</t>
  </si>
  <si>
    <t>Aprobado (d)</t>
  </si>
  <si>
    <t>Fideicomiso de Desastres Naturales (Informativo)</t>
  </si>
  <si>
    <t>III. Total de Egresos (III = I + II)</t>
  </si>
  <si>
    <t>I. Gasto No Etiquetado</t>
  </si>
  <si>
    <t>II. Gasto Etiquetado</t>
  </si>
  <si>
    <t>CLAVE:</t>
  </si>
  <si>
    <t>Concepto</t>
  </si>
  <si>
    <t xml:space="preserve">Efectivo y Equivalentes </t>
  </si>
  <si>
    <t>Efectivo</t>
  </si>
  <si>
    <t>Bancos/Tesorería</t>
  </si>
  <si>
    <t>Bancos/Dependencias y Otros</t>
  </si>
  <si>
    <t>Inversiones Temporales (Hasta 3 meses)</t>
  </si>
  <si>
    <t>Fondos con Afectación Específica</t>
  </si>
  <si>
    <t>Depósitos de Fondos de Terceros en Garantía y/o Administración</t>
  </si>
  <si>
    <t>Otros Efectivos y Equivalentes</t>
  </si>
  <si>
    <t>Inversiones Financieras de Corto Plazo</t>
  </si>
  <si>
    <t>Cuentas por Cobrar a Corto Plazo</t>
  </si>
  <si>
    <t>Deudores Diversos por Cobrar a Corto Plazo</t>
  </si>
  <si>
    <t>Ingresos por Recuperar a Corto Plazo</t>
  </si>
  <si>
    <t>Deudores por Anticipos de la Tesorería a Corto Plazo</t>
  </si>
  <si>
    <t>Préstamos Otorgados a Corto Plazo</t>
  </si>
  <si>
    <t>Otros Derechos a Recibir Efectivo o Equivalentes a Corto Plazo</t>
  </si>
  <si>
    <t xml:space="preserve">Derechos a Recibir Bienes o Servicios </t>
  </si>
  <si>
    <t xml:space="preserve">Derechos a Recibir Efectivo o Equivalentes </t>
  </si>
  <si>
    <t>Anticipo a Proveedores por Adquisición de Bienes y Prestación de Servicios a Corto Plazo</t>
  </si>
  <si>
    <t>Anticipo a Proveedores por Adquisición de Bienes Inmuebles y Muebles a Corto Plazo</t>
  </si>
  <si>
    <t xml:space="preserve"> Anticipo a Proveedores por Adquisición de Bienes Intangibles a Corto Plazo</t>
  </si>
  <si>
    <t>Anticipo a Contratistas por Obras Públicas a Corto Plazo</t>
  </si>
  <si>
    <t>Otros Derechos a Recibir Bienes o Servicios a Corto Plazo</t>
  </si>
  <si>
    <t>Inventario de Mercancías para Venta</t>
  </si>
  <si>
    <t>Inventario de Mercancías Terminadas</t>
  </si>
  <si>
    <t>Inventario de Mercancías en Proceso de Elaboración</t>
  </si>
  <si>
    <t>Inventario de Materias Primas, Materiales y Suministros para Producción</t>
  </si>
  <si>
    <t>Bienes en Tránsito</t>
  </si>
  <si>
    <t>Almacenes</t>
  </si>
  <si>
    <t>Estimaciones para Cuentas Incobrables por Derechos a Recibir Efectivo o Equivalentes</t>
  </si>
  <si>
    <t>Estimación por Deterioro de Inventarios</t>
  </si>
  <si>
    <t>Valores en Garantía</t>
  </si>
  <si>
    <t>Bienes en Garantía (excluye depósitos de fondos)</t>
  </si>
  <si>
    <t>Bienes Derivados de Embargos, Decomisos, Aseguramientos y Dación en Pago</t>
  </si>
  <si>
    <t>Adquisición con Fondos de Terceros</t>
  </si>
  <si>
    <t>Total de Activos Circulantes</t>
  </si>
  <si>
    <t xml:space="preserve">Otros Activos Circulantes </t>
  </si>
  <si>
    <t xml:space="preserve">Estimación por Pérdida o Deterioro de Activos Circulantes </t>
  </si>
  <si>
    <t xml:space="preserve">Inventarios 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</si>
  <si>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</si>
  <si>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</si>
  <si>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</si>
  <si>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</si>
  <si>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</si>
  <si>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</si>
  <si>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</si>
  <si>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</si>
  <si>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</si>
  <si>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 xml:space="preserve">Total de Activos No Circulantes </t>
  </si>
  <si>
    <t xml:space="preserve">Total del Activo </t>
  </si>
  <si>
    <t xml:space="preserve">Cuentas por Pagar a Corto Plazo </t>
  </si>
  <si>
    <t>Servicios Personales por Pagar a Corto Plazo</t>
  </si>
  <si>
    <t>Proveedores por Pagar a Corto Plazo</t>
  </si>
  <si>
    <t>Contratistas por Obras Públicas por Pagar a Corto Plazo</t>
  </si>
  <si>
    <t>Participaciones y Aportaciones por Pagar a Corto Plazo</t>
  </si>
  <si>
    <t>Transferencias Otorgadas por Pagar a Corto Plazo</t>
  </si>
  <si>
    <t>Intereses, Comisiones y Otros Gastos de la Deuda Pública por Pagar a Corto Plazo</t>
  </si>
  <si>
    <t>Retenciones y Contribuciones por Pagar a Corto Plazo</t>
  </si>
  <si>
    <t>Devoluciones de la Ley de Ingresos por Pagar a Corto Plazo</t>
  </si>
  <si>
    <t>Otras Cuentas por Pagar a Corto Plazo</t>
  </si>
  <si>
    <t>Documentos Comerciales por Pagar a Corto Plazo</t>
  </si>
  <si>
    <t>Documentos con Contratistas por Obras Públicas por Pagar a Corto Plazo</t>
  </si>
  <si>
    <t>Otros Documentos por Pagar a Corto Plazo</t>
  </si>
  <si>
    <t>Porción a Corto Plazo de la Deuda Pública</t>
  </si>
  <si>
    <t>Porción a Corto Plazo de Arrendamiento Financiero</t>
  </si>
  <si>
    <t>Títulos y Valores a Corto Plazo</t>
  </si>
  <si>
    <t>Ingresos Cobrados por Adelantado a Corto Plazo</t>
  </si>
  <si>
    <t>Intereses Cobrados por Adelantado a Corto Plazo</t>
  </si>
  <si>
    <t>Otros Pasivos Diferidos a Corto Plazo</t>
  </si>
  <si>
    <t xml:space="preserve">Fondos y Bienes de Terceros en Garantía y/o Administración a Corto Plazo </t>
  </si>
  <si>
    <t>Fondos en Garantía a Corto Plazo</t>
  </si>
  <si>
    <t>Fondos en Administración a Corto Plazo</t>
  </si>
  <si>
    <t>Fondos Contingentes a Corto Plazo</t>
  </si>
  <si>
    <t>Fondos de Fideicomisos, Mandatos y Contratos Análogos a Corto Plazo</t>
  </si>
  <si>
    <t>Otros Fondos de Terceros en Garantía y/o Administración a Corto Plazo</t>
  </si>
  <si>
    <t>Valores y Bienes en Garantía a Corto Plazo</t>
  </si>
  <si>
    <t>Provisión para Demandas y Juicios a Corto Plazo</t>
  </si>
  <si>
    <t>Provisión para Contingencias a Corto Plazo</t>
  </si>
  <si>
    <t>Otras Provisiones a Corto Plazo</t>
  </si>
  <si>
    <t>Ingresos por Clasificar</t>
  </si>
  <si>
    <t>Recaudación por Participar</t>
  </si>
  <si>
    <t>Otros Pasivos Circulantes</t>
  </si>
  <si>
    <t xml:space="preserve">Total de Pasivos Circulantes 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</si>
  <si>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</si>
  <si>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</si>
  <si>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</si>
  <si>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</si>
  <si>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</si>
  <si>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</si>
  <si>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Aportaciones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</si>
  <si>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</si>
  <si>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</si>
  <si>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</si>
  <si>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</si>
  <si>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</si>
  <si>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</si>
  <si>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</si>
  <si>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</si>
  <si>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</si>
  <si>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 xml:space="preserve">Total Hacienda Pública/Patrimonio </t>
  </si>
  <si>
    <t xml:space="preserve">Exceso o Insuficiencia en la Actualización de la Hacienda Pública/Patrimonio </t>
  </si>
  <si>
    <t>Hacienda Pública/Patrimonio Generado</t>
  </si>
  <si>
    <t xml:space="preserve">Hacienda Pública/Patrimonio Contribuido </t>
  </si>
  <si>
    <t xml:space="preserve">Total de Pasivos No Circulantes </t>
  </si>
  <si>
    <t xml:space="preserve">Total del Pasivo </t>
  </si>
  <si>
    <t xml:space="preserve">Provisiones a Corto Plazo </t>
  </si>
  <si>
    <t>Otros Pasivos a Corto Plazo</t>
  </si>
  <si>
    <t xml:space="preserve">Porción a Corto Plazo de la Deuda Pública a Largo Plazo </t>
  </si>
  <si>
    <t>Documentos por Pagar a Corto Plazo</t>
  </si>
  <si>
    <t xml:space="preserve">Pasivos Diferidos a Corto Plazo </t>
  </si>
  <si>
    <t xml:space="preserve">Denominación de la Deuda Pública y Otros Pasivos </t>
  </si>
  <si>
    <t>Disposiciones del Periodo</t>
  </si>
  <si>
    <t xml:space="preserve">Amortizaciones del Periodo </t>
  </si>
  <si>
    <t>Revaluaciones, Reclasificaciones y Otros Ajustes</t>
  </si>
  <si>
    <t xml:space="preserve">Saldo Final del Periodo </t>
  </si>
  <si>
    <t xml:space="preserve">Pago de Intereses del Periodo </t>
  </si>
  <si>
    <t xml:space="preserve">Pago de Comisiones y demás costos asociados durante el Periodo </t>
  </si>
  <si>
    <t xml:space="preserve">Deuda Pública </t>
  </si>
  <si>
    <t>Corto Plazo</t>
  </si>
  <si>
    <t>Instituciones de Crédito</t>
  </si>
  <si>
    <t>Títulos y Valores</t>
  </si>
  <si>
    <t>Arrendamientos Financieros</t>
  </si>
  <si>
    <t xml:space="preserve">Largo Plazo </t>
  </si>
  <si>
    <t>Otros Pasivos</t>
  </si>
  <si>
    <t>Deuda Contingente 1 (informativo)</t>
  </si>
  <si>
    <t xml:space="preserve">Total de la Deuda Pública y Otros Pasivos </t>
  </si>
  <si>
    <t>Deuda Contingente 1</t>
  </si>
  <si>
    <t>Deuda Contingente 2</t>
  </si>
  <si>
    <t>Deuda Contingente XX</t>
  </si>
  <si>
    <t>Valor de Instrumentos Bono Cupón Cero 2 (Informativo)</t>
  </si>
  <si>
    <t>Instrumento Bono Cupón Cero 1</t>
  </si>
  <si>
    <t>Instrumento Bono Cupón Cero 2</t>
  </si>
  <si>
    <t>Instrumento Bono Cupón Cero XX</t>
  </si>
  <si>
    <t xml:space="preserve">Obligaciones a Corto Plazo </t>
  </si>
  <si>
    <t xml:space="preserve">Monto Contratado </t>
  </si>
  <si>
    <t xml:space="preserve">Plazo Pactado </t>
  </si>
  <si>
    <t>Tasa de Interés</t>
  </si>
  <si>
    <t xml:space="preserve">Comisiones y Costos Relacionados </t>
  </si>
  <si>
    <t xml:space="preserve">Tasa Efectiva </t>
  </si>
  <si>
    <t>Obligaciones a Corto Plazo (Informativo)</t>
  </si>
  <si>
    <t>Crédito 1</t>
  </si>
  <si>
    <t>Crédito 2</t>
  </si>
  <si>
    <t>Crédito XX</t>
  </si>
  <si>
    <t xml:space="preserve">Denominación de las Obligaciones Diferentes de Financiamiento </t>
  </si>
  <si>
    <t xml:space="preserve">Fecha del Contrato  </t>
  </si>
  <si>
    <t xml:space="preserve">Fecha de inicio de operación del proyecto </t>
  </si>
  <si>
    <t xml:space="preserve">Fecha de vencimiento </t>
  </si>
  <si>
    <t xml:space="preserve">Monto de la inversión pactado </t>
  </si>
  <si>
    <t xml:space="preserve">Monto promedio mensual del pago de la contraprestación </t>
  </si>
  <si>
    <t xml:space="preserve">Monto promedio mensual del pago de la contraprestación correspondiente al pago de inversión </t>
  </si>
  <si>
    <t xml:space="preserve">Plazo pactado </t>
  </si>
  <si>
    <t xml:space="preserve">A. Asociaciones Público Privadas </t>
  </si>
  <si>
    <t xml:space="preserve">B. Otros Instrumentos </t>
  </si>
  <si>
    <t xml:space="preserve">Estimado/ Aprobado </t>
  </si>
  <si>
    <t xml:space="preserve">Transferencias Federales Etiquetadas        </t>
  </si>
  <si>
    <t xml:space="preserve">Financiamiento Neto con Fuente de Pago de Transferencias Federales Etiquetadas </t>
  </si>
  <si>
    <t xml:space="preserve">Financiamiento con Fuente de Pago de Transferencias Federales etiquetadas         </t>
  </si>
  <si>
    <t xml:space="preserve">Amortización de la Deuda Pública con Gasto Etiquetado </t>
  </si>
  <si>
    <t xml:space="preserve">Gasto Etiquetado (sin incluir Amortización de la Deuda Pública) </t>
  </si>
  <si>
    <t>Remanentes de Transferencias Federales Etiquetadas aplicados en el periodo</t>
  </si>
  <si>
    <t xml:space="preserve">Balance Presupuestario de Recursos Etiquetados </t>
  </si>
  <si>
    <t>Balance Presupuestario de Recursos Etiquetados sin Financiamiento Neto</t>
  </si>
  <si>
    <t xml:space="preserve">Ingresos Totales </t>
  </si>
  <si>
    <t xml:space="preserve">Financiamiento Neto </t>
  </si>
  <si>
    <t>Egresos Presupuestarios</t>
  </si>
  <si>
    <t xml:space="preserve">Gasto No Etiquetado (sin incluir Amortización de la Deuda Pública)     </t>
  </si>
  <si>
    <t xml:space="preserve">Remanentes del Ejercicio Anterior </t>
  </si>
  <si>
    <t xml:space="preserve"> Remanentes de Ingresos de Libre Disposición aplicados en el periodo      </t>
  </si>
  <si>
    <t xml:space="preserve"> Remanentes de Transferencias Federales Etiquetadas aplicados en el periodo</t>
  </si>
  <si>
    <t xml:space="preserve">Balance Presupuestario       </t>
  </si>
  <si>
    <t xml:space="preserve">Balance Presupuestario sin Financiamiento Neto </t>
  </si>
  <si>
    <t xml:space="preserve">Balance Presupuestario sin Financiamiento Neto y sin Remanentes del Ejercicio Anterior </t>
  </si>
  <si>
    <t xml:space="preserve">Intereses, Comisiones y Gastos de la Deuda </t>
  </si>
  <si>
    <t xml:space="preserve">Intereses, Comisiones y Gastos de la Deuda con Gasto No Etiquetado </t>
  </si>
  <si>
    <t xml:space="preserve">Intereses, Comisiones y Gastos de la Deuda con Gasto Etiquetado  </t>
  </si>
  <si>
    <t xml:space="preserve">Balance Primario </t>
  </si>
  <si>
    <t xml:space="preserve">Financiamiento </t>
  </si>
  <si>
    <t xml:space="preserve">Financiamiento con Fuente de Pago de Ingresos de Libre Disposición      </t>
  </si>
  <si>
    <t>Financiamiento con Fuente de Pago de Transferencias Federales etiquetadas</t>
  </si>
  <si>
    <t xml:space="preserve">Amortización de la Deuda   </t>
  </si>
  <si>
    <t xml:space="preserve">Amortización de la Deuda Pública con Gasto No Etiquetado     </t>
  </si>
  <si>
    <t xml:space="preserve">Ingresos de Libre Disposición      </t>
  </si>
  <si>
    <t xml:space="preserve">Financiamiento Neto con Fuente de Pago de Ingresos de Libre Disposición </t>
  </si>
  <si>
    <t>Financiamiento con Fuente de Pago de Ingresos de Libre Disposición</t>
  </si>
  <si>
    <t xml:space="preserve">Amortización de la Deuda Pública con Gasto No Etiquetado </t>
  </si>
  <si>
    <t xml:space="preserve">Gasto No Etiquetado (sin incluir Amortización de la Deuda Pública) </t>
  </si>
  <si>
    <t>Remanentes de Ingresos de Libre Disposición aplicados en el periodo</t>
  </si>
  <si>
    <t>Balance Presupuestario de Recursos Disponibles</t>
  </si>
  <si>
    <t xml:space="preserve">Balance Presupuestario de Recursos Disponibles sin Financiamiento Neto </t>
  </si>
  <si>
    <t xml:space="preserve">Estimado </t>
  </si>
  <si>
    <t xml:space="preserve">Diferencia </t>
  </si>
  <si>
    <t xml:space="preserve">Total del Pasivo y Hacienda Pública/Patrimonio </t>
  </si>
  <si>
    <t xml:space="preserve">BAJO PROTESTA DE DECIR VERDAD DECLARAMOS QUE LOS DATOS ANOTADOS EN EL FORMATO, SON CORRECTOS Y SON RESPONSABILIDAD DEL EMISOR  </t>
  </si>
  <si>
    <t xml:space="preserve">I. Gasto No Etiquetado </t>
  </si>
  <si>
    <t>Servicios Personales</t>
  </si>
  <si>
    <t xml:space="preserve"> Remuneraciones al Personal de Carácter Permanente</t>
  </si>
  <si>
    <t xml:space="preserve"> Remuneraciones al Personal de Carácter Transitorio</t>
  </si>
  <si>
    <t xml:space="preserve"> Remuneraciones Adicionales y Especiales</t>
  </si>
  <si>
    <t xml:space="preserve"> Seguridad Social</t>
  </si>
  <si>
    <t xml:space="preserve"> Otras Prestaciones Sociales y Económicas</t>
  </si>
  <si>
    <t xml:space="preserve"> Previsiones</t>
  </si>
  <si>
    <t xml:space="preserve"> Pago de Estímulos a Servidores Públicos</t>
  </si>
  <si>
    <t>Materiales y Suministros</t>
  </si>
  <si>
    <t xml:space="preserve"> Materiales de Administración, Emisión de Documentos y Artículos Oficiales</t>
  </si>
  <si>
    <t xml:space="preserve"> Alimentos y Utensilios</t>
  </si>
  <si>
    <t xml:space="preserve"> Materias Primas y Materiales de Producción y Comercialización</t>
  </si>
  <si>
    <t xml:space="preserve"> Materiales y Artículos de Construcción y de Reparación</t>
  </si>
  <si>
    <t xml:space="preserve"> Productos Químicos, Farmacéuticos y de Laboratorio</t>
  </si>
  <si>
    <t xml:space="preserve"> Combustibles, Lubricantes y Aditivos</t>
  </si>
  <si>
    <t xml:space="preserve"> Vestuario, Blancos, Prendas de Protección y Artículos Deportivos</t>
  </si>
  <si>
    <t xml:space="preserve"> Materiales y Suministros Para Seguridad</t>
  </si>
  <si>
    <t xml:space="preserve"> Herramientas, Refacciones y Accesorios Menores</t>
  </si>
  <si>
    <t xml:space="preserve">Servicios Generales </t>
  </si>
  <si>
    <t xml:space="preserve"> Servicios Básicos</t>
  </si>
  <si>
    <t xml:space="preserve"> Servicios de Arrendamiento</t>
  </si>
  <si>
    <t xml:space="preserve"> Servicios Profesionales, Científicos, Técnicos y Otros Servicios</t>
  </si>
  <si>
    <t xml:space="preserve"> Servicios Financieros, Bancarios y Comerciales</t>
  </si>
  <si>
    <t xml:space="preserve"> Servicios de Instalación, Reparación, Mantenimiento y Conservación</t>
  </si>
  <si>
    <t xml:space="preserve"> Servicios de Comunicación Social y Publicidad</t>
  </si>
  <si>
    <t xml:space="preserve"> Servicios de Traslado y Viáticos</t>
  </si>
  <si>
    <t xml:space="preserve"> Servicios Oficiales</t>
  </si>
  <si>
    <t xml:space="preserve"> Otros Servicios Generales</t>
  </si>
  <si>
    <t xml:space="preserve">Transferencias, Asignaciones, Subsidios y Otras Ayudas </t>
  </si>
  <si>
    <t xml:space="preserve"> Transferencias Internas y Asignaciones al Sector Público</t>
  </si>
  <si>
    <t xml:space="preserve"> Transferencias al Resto del Sector Público</t>
  </si>
  <si>
    <t xml:space="preserve"> Subsidios y Subvenciones</t>
  </si>
  <si>
    <t xml:space="preserve"> Ayudas Sociales</t>
  </si>
  <si>
    <t xml:space="preserve"> Pensiones y Jubilaciones</t>
  </si>
  <si>
    <t xml:space="preserve"> Transferencias a Fideicomisos, Mandatos y Otros Análogos</t>
  </si>
  <si>
    <t xml:space="preserve"> Transferencias a la Seguridad Social</t>
  </si>
  <si>
    <t xml:space="preserve"> Donativos</t>
  </si>
  <si>
    <t xml:space="preserve"> Transferencias al Exterior</t>
  </si>
  <si>
    <t xml:space="preserve">Bienes Muebles, Inmuebles e Intangibles </t>
  </si>
  <si>
    <t xml:space="preserve"> Mobiliario y Equipo de Administración</t>
  </si>
  <si>
    <t xml:space="preserve"> Mobiliario y Equipo Educacional y Recreativo</t>
  </si>
  <si>
    <t xml:space="preserve"> Equipo e Instrumental Médico y de Laboratorio</t>
  </si>
  <si>
    <t xml:space="preserve"> Vehículos y Equipo de Transporte</t>
  </si>
  <si>
    <t xml:space="preserve"> Equipo de Defensa y Seguridad</t>
  </si>
  <si>
    <t xml:space="preserve"> Maquinaria, Otros Equipos y Herramientas</t>
  </si>
  <si>
    <t xml:space="preserve"> Activos Biológicos</t>
  </si>
  <si>
    <t xml:space="preserve"> Bienes Inmuebles</t>
  </si>
  <si>
    <t xml:space="preserve"> Activos Intangibles</t>
  </si>
  <si>
    <t xml:space="preserve">Inversión Pública </t>
  </si>
  <si>
    <t xml:space="preserve"> Obra Pública en Bienes de Dominio Público</t>
  </si>
  <si>
    <t xml:space="preserve"> Obra Pública en Bienes Propios</t>
  </si>
  <si>
    <t xml:space="preserve"> Proyectos Productivos y Acciones de Fomento</t>
  </si>
  <si>
    <t xml:space="preserve"> Inversiones Financieras y Otras Provisiones </t>
  </si>
  <si>
    <t xml:space="preserve"> Inversiones Para el Fomento de Actividades Productivas</t>
  </si>
  <si>
    <t xml:space="preserve"> Acciones y Participaciones de Capital</t>
  </si>
  <si>
    <t xml:space="preserve"> Compra de Títulos y Valores</t>
  </si>
  <si>
    <t xml:space="preserve"> Concesión de Préstamos</t>
  </si>
  <si>
    <t xml:space="preserve"> Inversiones en Fideicomisos, Mandatos y Otros Análogos</t>
  </si>
  <si>
    <t xml:space="preserve"> Otras Inversiones Financieras</t>
  </si>
  <si>
    <t xml:space="preserve"> Provisiones para Contingencias y Otras Erogaciones Especiales</t>
  </si>
  <si>
    <t xml:space="preserve">Participaciones y Aportaciones </t>
  </si>
  <si>
    <t xml:space="preserve"> Participaciones</t>
  </si>
  <si>
    <t xml:space="preserve"> Aportaciones</t>
  </si>
  <si>
    <t xml:space="preserve"> Convenios</t>
  </si>
  <si>
    <t xml:space="preserve"> Amortización de la Deuda Pública</t>
  </si>
  <si>
    <t xml:space="preserve"> Intereses de la Deuda Pública</t>
  </si>
  <si>
    <t xml:space="preserve"> Comisiones de la Deuda Pública</t>
  </si>
  <si>
    <t xml:space="preserve"> Gastos de la Deuda Pública</t>
  </si>
  <si>
    <t xml:space="preserve"> Costo por Coberturas</t>
  </si>
  <si>
    <t xml:space="preserve"> Apoyos Financieros</t>
  </si>
  <si>
    <t xml:space="preserve"> Adeudos de Ejercicios Fiscales Anteriores (ADEFAS)</t>
  </si>
  <si>
    <t xml:space="preserve">Gasto Etiquetado </t>
  </si>
  <si>
    <t xml:space="preserve">Servicios Personales </t>
  </si>
  <si>
    <t xml:space="preserve">Materiales y Suministros </t>
  </si>
  <si>
    <t xml:space="preserve">Inversiones Financieras y Otras Provisiones </t>
  </si>
  <si>
    <t xml:space="preserve">Total de Egresos </t>
  </si>
  <si>
    <t xml:space="preserve">Aprobado </t>
  </si>
  <si>
    <t xml:space="preserve">Subejercicio </t>
  </si>
  <si>
    <t xml:space="preserve">Gasto No Etiquetado </t>
  </si>
  <si>
    <t xml:space="preserve">Gobierno </t>
  </si>
  <si>
    <t xml:space="preserve"> Legislación</t>
  </si>
  <si>
    <t xml:space="preserve"> Justicia</t>
  </si>
  <si>
    <t xml:space="preserve"> Coordinación de la Política de Gobierno</t>
  </si>
  <si>
    <t xml:space="preserve"> Relaciones Exteriores</t>
  </si>
  <si>
    <t xml:space="preserve"> Asuntos Financieros y Hacendarios</t>
  </si>
  <si>
    <t xml:space="preserve"> Seguridad Nacional</t>
  </si>
  <si>
    <t xml:space="preserve"> Asuntos de Orden Público y de Seguridad Interior</t>
  </si>
  <si>
    <t xml:space="preserve">Desarrollo Social </t>
  </si>
  <si>
    <t xml:space="preserve"> Protección Ambiental</t>
  </si>
  <si>
    <t xml:space="preserve"> Vivienda y Servicios a la Comunidad</t>
  </si>
  <si>
    <t xml:space="preserve"> Salud</t>
  </si>
  <si>
    <t xml:space="preserve"> Recreación, Cultura y Otras Manifestaciones Sociales</t>
  </si>
  <si>
    <t xml:space="preserve"> Educación</t>
  </si>
  <si>
    <t xml:space="preserve"> Protección Social</t>
  </si>
  <si>
    <t xml:space="preserve"> Otros Asuntos Sociales</t>
  </si>
  <si>
    <t xml:space="preserve">Desarrollo Económico </t>
  </si>
  <si>
    <t xml:space="preserve"> Asuntos Económicos, Comerciales y Laborales en General</t>
  </si>
  <si>
    <t xml:space="preserve"> Agropecuaria, Silvicultura, Pesca y Caza</t>
  </si>
  <si>
    <t xml:space="preserve"> Combustibles y Energía</t>
  </si>
  <si>
    <t xml:space="preserve"> Minería, Manufacturas y Construcción</t>
  </si>
  <si>
    <t xml:space="preserve"> Transporte</t>
  </si>
  <si>
    <t xml:space="preserve"> Comunicaciones</t>
  </si>
  <si>
    <t xml:space="preserve"> Turismo</t>
  </si>
  <si>
    <t xml:space="preserve"> Ciencia, Tecnología e Innovación</t>
  </si>
  <si>
    <t xml:space="preserve"> Otras Industrias y Otros Asuntos Económicos</t>
  </si>
  <si>
    <t xml:space="preserve"> Transacciones de la Deuda Publica / Costo Financiero de la Deuda</t>
  </si>
  <si>
    <t xml:space="preserve"> Transferencias, Participaciones y Aportaciones Entre Diferentes Niveles y Ordenes de Gobierno</t>
  </si>
  <si>
    <t xml:space="preserve"> Saneamiento del Sistema Financiero</t>
  </si>
  <si>
    <t xml:space="preserve"> Adeudos de Ejercicios Fiscales Anteriores</t>
  </si>
  <si>
    <t xml:space="preserve">Otras No Clasificadas en Funciones Anteriores </t>
  </si>
  <si>
    <t xml:space="preserve"> Personal Administrativo y de Servicio Público</t>
  </si>
  <si>
    <t xml:space="preserve"> Magisterio</t>
  </si>
  <si>
    <t xml:space="preserve"> Servicios de Salud </t>
  </si>
  <si>
    <t xml:space="preserve"> Personal Administrativo</t>
  </si>
  <si>
    <t xml:space="preserve"> Personal Médico, Paramédico y afín</t>
  </si>
  <si>
    <t>Seguridad Pública</t>
  </si>
  <si>
    <t xml:space="preserve">Gastos asociados a la implementación de nuevas leyes federales o reformas a las mismas  </t>
  </si>
  <si>
    <t xml:space="preserve"> Nombre del Programa o Ley 1</t>
  </si>
  <si>
    <t xml:space="preserve"> Nombre del Programa o Ley 2</t>
  </si>
  <si>
    <t>Sentencias laborales definitivas</t>
  </si>
  <si>
    <t>Personal Administrativo y de Servicio Público</t>
  </si>
  <si>
    <t>Magisterio</t>
  </si>
  <si>
    <t>Servicios de Salud</t>
  </si>
  <si>
    <t xml:space="preserve">Gastos asociados a la implementación de nuevas leyes federales o reformas a las mismas </t>
  </si>
  <si>
    <t xml:space="preserve">Total del Gasto en Servicios Personales      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</si>
  <si>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</si>
  <si>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</si>
  <si>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</si>
  <si>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</si>
  <si>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</si>
  <si>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</si>
  <si>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</si>
  <si>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</t>
  </si>
  <si>
    <t xml:space="preserve"> Fondo General de Participaciones</t>
  </si>
  <si>
    <t xml:space="preserve"> Fondo de Fomento Municipal</t>
  </si>
  <si>
    <t xml:space="preserve"> Fondo de Fiscalización y Recaudación</t>
  </si>
  <si>
    <t xml:space="preserve"> Fondo de Compensación</t>
  </si>
  <si>
    <t xml:space="preserve"> Fondo de Extracción de Hidrocarburos</t>
  </si>
  <si>
    <t xml:space="preserve"> Impuesto Especial Sobre Producción y Servicios</t>
  </si>
  <si>
    <t xml:space="preserve"> 0.136% de la Recaudación Federal Participable</t>
  </si>
  <si>
    <t xml:space="preserve"> 3.17% Sobre Extracción de Petróleo</t>
  </si>
  <si>
    <t xml:space="preserve"> Gasolinas y Diésel</t>
  </si>
  <si>
    <t xml:space="preserve"> Fondo del Impuesto Sobre la Renta</t>
  </si>
  <si>
    <t xml:space="preserve"> Fondo de Estabilización de los Ingresos de las Entidades Federativas</t>
  </si>
  <si>
    <t xml:space="preserve">Incentivos Derivados de la Colaboración Fiscal </t>
  </si>
  <si>
    <t xml:space="preserve"> Tenencia o Uso de Vehículos</t>
  </si>
  <si>
    <t xml:space="preserve"> Fondo de Compensación ISAN</t>
  </si>
  <si>
    <t xml:space="preserve"> Impuesto Sobre Automóviles Nuevos</t>
  </si>
  <si>
    <t xml:space="preserve"> Fondo de Compensación de Repecos-Intermedios</t>
  </si>
  <si>
    <t xml:space="preserve"> Otros Incentivos Económicos</t>
  </si>
  <si>
    <t xml:space="preserve"> Otros Convenios y Subsidios</t>
  </si>
  <si>
    <t xml:space="preserve"> Otros Ingresos de Libre Disposición</t>
  </si>
  <si>
    <t xml:space="preserve"> Participaciones en Ingresos Locales</t>
  </si>
  <si>
    <t>Total de Ingresos de Libre Disposición</t>
  </si>
  <si>
    <t xml:space="preserve"> Aportaciones </t>
  </si>
  <si>
    <t xml:space="preserve"> Fondo de Aportaciones para la Nómina Educativa y Gasto Operativo</t>
  </si>
  <si>
    <t xml:space="preserve"> Fondo de Aportaciones para los Servicios de Salud</t>
  </si>
  <si>
    <t xml:space="preserve"> Fondo de Aportaciones para la Infraestructura Social</t>
  </si>
  <si>
    <t xml:space="preserve"> Fondo de Aportaciones para el Fortalecimiento de los Municipios y de las Demarcaciones Territoriales del Distrito Federal</t>
  </si>
  <si>
    <t xml:space="preserve"> Fondo de Aportaciones para la Educación Tecnológica y de Adultos</t>
  </si>
  <si>
    <t>Fondo de Aportaciones Múltiples</t>
  </si>
  <si>
    <t xml:space="preserve"> Fondo de Aportaciones para la Seguridad Pública de los Estados y del Distrito Federal</t>
  </si>
  <si>
    <t xml:space="preserve"> Fondo de Aportaciones para el Fortalecimiento de las Entidades Federativas</t>
  </si>
  <si>
    <t xml:space="preserve">Convenios </t>
  </si>
  <si>
    <t xml:space="preserve"> Convenios de Protección Social en Salud</t>
  </si>
  <si>
    <t xml:space="preserve"> Convenios de Descentralización</t>
  </si>
  <si>
    <t xml:space="preserve"> Convenios de Reasignación</t>
  </si>
  <si>
    <t xml:space="preserve">Fondos Distintos de Aportaciones </t>
  </si>
  <si>
    <t xml:space="preserve"> Fondo para Entidades Federativas y Municipios Productores de Hidrocarburos</t>
  </si>
  <si>
    <t xml:space="preserve"> Fondo Minero</t>
  </si>
  <si>
    <t xml:space="preserve"> Transferencias, Subsidios y Subvenciones, y Pensiones y Jubilaciones</t>
  </si>
  <si>
    <t>Otras Transferencias Federales Etiquetadas</t>
  </si>
  <si>
    <t xml:space="preserve">Total de Transferencias Federales Etiquetadas </t>
  </si>
  <si>
    <t xml:space="preserve"> Ingresos Derivados de Financiamientos </t>
  </si>
  <si>
    <t>Ingresos Derivados de Financiamientos</t>
  </si>
  <si>
    <t xml:space="preserve">Total de Ingresos </t>
  </si>
  <si>
    <t>Otras No Clasificadas en Funciones Anteriores</t>
  </si>
  <si>
    <t xml:space="preserve">Total de Obligaciones Diferentes de Financiamiento </t>
  </si>
  <si>
    <t>-----------</t>
  </si>
  <si>
    <t>CONSEJO GENERAL</t>
  </si>
  <si>
    <t>OFICINA DE PRESIDENCIA</t>
  </si>
  <si>
    <t>UNIDAD TECNICA DE FISCALIZACIÓN</t>
  </si>
  <si>
    <t>CONTRALORÍA INTERNA</t>
  </si>
  <si>
    <t>SECRETARÍA EJECUTIVA</t>
  </si>
  <si>
    <t>COORDINACIÓN DE COMUNICACIÓN SOCIAL</t>
  </si>
  <si>
    <t>SUBDIRECCIÓN DE PLANEACIÓN Y EVALUACIÓN</t>
  </si>
  <si>
    <t>DIRECCIÓN TÉCNICA DEL SECRETARIADO</t>
  </si>
  <si>
    <t>DIRECCIÓN ADMINISTRATIVA</t>
  </si>
  <si>
    <t>COORDINACIÓN DE INFORMÁTICA</t>
  </si>
  <si>
    <t>MATERIALES Y SERVICIOS GENERALES</t>
  </si>
  <si>
    <t>DIRECCIÓN DE CAPACITACIÓN ELECTORAL Y EDUCACIÓN CÍVICA</t>
  </si>
  <si>
    <t>DIRECCIÓN DE PRERROGATIVAS Y PARTIDOS POLÍTICOS</t>
  </si>
  <si>
    <t>DIRECCIÓN DE ORGANIZACIÓN ELECTORAL</t>
  </si>
  <si>
    <t>DIRECCIÓN JURÍDICA</t>
  </si>
  <si>
    <t>UNIDAD DE FORMACION Y DESARROLLO</t>
  </si>
  <si>
    <t xml:space="preserve">  </t>
  </si>
  <si>
    <t>Transferencias y Asignaciones</t>
  </si>
  <si>
    <t>DIRECCIÓN DE IGUALDAD Y NO DISCRIMINACIÓN</t>
  </si>
  <si>
    <t xml:space="preserve">Informe Analítico de la Deuda Pública y Otros Pasivos </t>
  </si>
  <si>
    <t>Instituto Electoral del Estado</t>
  </si>
  <si>
    <t>90/62</t>
  </si>
  <si>
    <t>Informe Analítico de Obligaciones Diferentes de Financiamientos</t>
  </si>
  <si>
    <t>Instituto Electoral del Estado 
90/62</t>
  </si>
  <si>
    <t xml:space="preserve">
Balance Presupuestario </t>
  </si>
  <si>
    <t xml:space="preserve">  Instituto Electoral del Estado</t>
  </si>
  <si>
    <t>Instituto Electoral del Estado 
90/62
   Estado de Situación Financiera Detallado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</si>
  <si>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</si>
  <si>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UNIDAD DE TRANSPARENCIA</t>
  </si>
  <si>
    <t>DIRECCIÓN DE ARCHIVOS</t>
  </si>
  <si>
    <t>VENUSTIANO CARRANZA</t>
  </si>
  <si>
    <t>CHIGNAHUAPAN CABECERA</t>
  </si>
  <si>
    <t>XIUTETELCO</t>
  </si>
  <si>
    <t>AYOTOXCO DE GUERRERO</t>
  </si>
  <si>
    <t>A. Dependencia o Unidad Administrativa 1</t>
  </si>
  <si>
    <t>B. Dependencia o Unidad Administrativa 2</t>
  </si>
  <si>
    <t>C. Dependencia o Unidad Administrativa 3</t>
  </si>
  <si>
    <t>D. Dependencia o Unidad Administrativa 4</t>
  </si>
  <si>
    <t>E. Dependencia o Unidad Administrativa 5</t>
  </si>
  <si>
    <t>F. Dependencia o Unidad Administrativa 6</t>
  </si>
  <si>
    <t>G. Dependencia o Unidad Administrativa 7</t>
  </si>
  <si>
    <t>H. Dependencia o Unidad Administrativa xx</t>
  </si>
  <si>
    <t>Saldo al 31 de diciembre de 2024</t>
  </si>
  <si>
    <t xml:space="preserve"> </t>
  </si>
  <si>
    <t>HUEHUETLA</t>
  </si>
  <si>
    <t>NAUZONTLA</t>
  </si>
  <si>
    <t>LAFRAGUA</t>
  </si>
  <si>
    <t>SAN MARTIN TEXMELUCAN DE LABASTIDA</t>
  </si>
  <si>
    <t>HUEJOTZINGO</t>
  </si>
  <si>
    <t>HEROICA PUEBLA DE ZARAGOZA</t>
  </si>
  <si>
    <t>SAN ANDRES CHOLULA</t>
  </si>
  <si>
    <t>TEHUACAN  CABECERA</t>
  </si>
  <si>
    <t>AJALPAN</t>
  </si>
  <si>
    <t>Al 31 de Diciembre de 2024 y al 31 de Diciembre de 2025</t>
  </si>
  <si>
    <t>Del 01 de Enero al 31 de Diciembre de 2025</t>
  </si>
  <si>
    <t>Monto pagado de la inversión al 31 de diciembre de 2025</t>
  </si>
  <si>
    <t>Monto pagado de la inversión actualizado al 31 de diciembre de 2025</t>
  </si>
  <si>
    <t>Saldo pendiente por pagar de la inversión al 31 de diciembre de 2025</t>
  </si>
  <si>
    <t xml:space="preserve">  Instituto Electoral del Estado  
90/62
           Estado Analítico de Ingresos Detallado
Del 1 de Enero al 31 de Diciembre de 2025
(PESOS) 
</t>
  </si>
  <si>
    <t>Instituto Electoral del Estado
90/62                                                                                                                                                                                                                                                                                                                                                       Estado Analítico del Ejercicio del Presupuesto de Egresos Detallado – LDF
Clasificación Funcional (Finalidad y Función)
Del 1 de Enero al 31 de Diciembre de 2025
(PESOS)</t>
  </si>
  <si>
    <t xml:space="preserve">Instituto Electoral del Estado
90/62                                                                                                                                                                                                                                                                                                         Estado Analítico del Ejercicio del Presupuesto de Egresos Detallado - LDF 
Clasificación de Servicios Personales por Categoría 
Del 1 de Enero al 31 de diciembre de 2025
(PESOS)
</t>
  </si>
  <si>
    <t xml:space="preserve"> Instituto Electoral del Estado
90/62
                     Estado Analítico del Ejercicio del Presupuesto de Egresos Detallado                                                                                                                                                                                                                        Clasificación por Objeto del Gasto (Capítulo y Concepto) 
Del 1 de Enero al 31 de Diciembre de 2025
(PESOS) 
</t>
  </si>
  <si>
    <t>Instituto Electoral del Estado 
90/62
                    Estado Analítico del Ejercicio del Presupuesto de Egresos Detallado - LDF 
Clasificación Administrativa 
Del 1 de Enero al 31 de Diciembre de 2025
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</si>
</sst>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$&quot;#,##0;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\ &quot;€&quot;;[Red]\-#,##0\ &quot;€&quot;"/>
    <numFmt numFmtId="165" formatCode="_-* #,##0.00\ &quot;€&quot;_-;\-* #,##0.00\ &quot;€&quot;_-;_-* &quot;-&quot;??\ &quot;€&quot;_-;_-@_-"/>
    <numFmt numFmtId="166" formatCode="_-[$€-2]* #,##0.00_-;\-[$€-2]* #,##0.00_-;_-[$€-2]* &quot;-&quot;??_-"/>
    <numFmt numFmtId="167" formatCode="[$-C0A]d\-mmm\-yy;@"/>
    <numFmt numFmtId="168" formatCode="###,##0"/>
    <numFmt numFmtId="169" formatCode="###,##0.0"/>
    <numFmt numFmtId="170" formatCode="###,##0.00"/>
    <numFmt numFmtId="171" formatCode="#\ ##0;\-#\ ##0"/>
    <numFmt numFmtId="172" formatCode="0.00;\-0.00"/>
    <numFmt numFmtId="173" formatCode="#,##0.00;[Red]#,##0.00"/>
    <numFmt numFmtId="174" formatCode="#\ ##0.0;\-#\ ##0.0"/>
    <numFmt numFmtId="175" formatCode="_-* #,##0\ _P_t_s_-;\-* #,##0\ _P_t_s_-;_-* &quot;-&quot;\ _P_t_s_-;_-@_-"/>
    <numFmt numFmtId="176" formatCode="[$€-2]\ #,##0.00_);[Red]\([$€-2]\ #,##0.00\)"/>
    <numFmt numFmtId="177" formatCode="[$-80A]hh:mm:ss\ AM/PM"/>
    <numFmt numFmtId="178" formatCode="[$$-80A]#,##0.00;[Red][$$-80A]#,##0.00"/>
    <numFmt numFmtId="179" formatCode="_-[$$-80A]* #,##0.00_-;\-[$$-80A]* #,##0.00_-;_-[$$-80A]* &quot;-&quot;??_-;_-@_-"/>
    <numFmt numFmtId="180" formatCode="_-* #,##0.00\ &quot;Pts&quot;_-;\-* #,##0.00\ &quot;Pts&quot;_-;_-* &quot;-&quot;??\ &quot;Pts&quot;_-;_-@_-"/>
    <numFmt numFmtId="181" formatCode="_-* #,##0.00\ [$€]_-;\-* #,##0.00\ [$€]_-;_-* &quot;-&quot;??\ [$€]_-;_-@_-"/>
    <numFmt numFmtId="182" formatCode="_-[$€]* #,##0.00_-;\-[$€]* #,##0.00_-;_-[$€]* \-??_-;_-@_-"/>
    <numFmt numFmtId="183" formatCode="&quot;Verdadero&quot;;&quot;Verdadero&quot;;&quot;Falso&quot;"/>
    <numFmt numFmtId="184" formatCode="#,##0.00_ ;\-#,##0.00\ "/>
    <numFmt numFmtId="185" formatCode="&quot;$&quot;#,##0.00"/>
    <numFmt numFmtId="186" formatCode="[$$-80A]#,##0.00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sz val="7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10"/>
      <name val="Helv"/>
      <family val="2"/>
    </font>
    <font>
      <sz val="2"/>
      <name val="Arial"/>
      <family val="2"/>
    </font>
    <font>
      <sz val="11"/>
      <color indexed="8"/>
      <name val="Calibri"/>
      <family val="2"/>
    </font>
    <font>
      <sz val="18"/>
      <color indexed="8"/>
      <name val="Arial"/>
      <family val="2"/>
    </font>
    <font>
      <sz val="10"/>
      <color indexed="8"/>
      <name val="Arial"/>
      <family val="2"/>
    </font>
    <font>
      <sz val="10"/>
      <name val="Tahoma"/>
      <family val="2"/>
    </font>
    <font>
      <sz val="10"/>
      <color indexed="8"/>
      <name val="MS Sans Serif"/>
      <family val="2"/>
    </font>
    <font>
      <sz val="10"/>
      <name val="Times New Roman"/>
      <family val="1"/>
    </font>
    <font>
      <sz val="6.95"/>
      <color indexed="8"/>
      <name val="Arial"/>
      <family val="2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rgb="FF000000"/>
      <name val="Arial"/>
      <family val="2"/>
    </font>
    <font>
      <b/>
      <sz val="15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Up">
        <fgColor theme="0"/>
        <bgColor theme="4" tint="0.19998779259620961"/>
      </patternFill>
    </fill>
    <fill>
      <patternFill patternType="lightUp">
        <fgColor theme="0"/>
        <bgColor theme="5" tint="0.19998779259620961"/>
      </patternFill>
    </fill>
    <fill>
      <patternFill patternType="lightUp">
        <fgColor theme="0"/>
        <bgColor theme="6" tint="0.19998779259620961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rgb="FF663300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theme="5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6322">
    <xf numFmtId="0" fontId="0" fillId="0" borderId="0"/>
    <xf numFmtId="44" fontId="3" fillId="0" borderId="0" applyFont="0" applyFill="0" applyBorder="0" applyAlignment="0" applyProtection="0"/>
    <xf numFmtId="0" fontId="4" fillId="0" borderId="16" applyNumberFormat="0" applyFill="0" applyAlignment="0" applyProtection="0"/>
    <xf numFmtId="0" fontId="5" fillId="0" borderId="17" applyNumberFormat="0" applyFill="0" applyAlignment="0" applyProtection="0"/>
    <xf numFmtId="0" fontId="6" fillId="0" borderId="18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19" applyNumberFormat="0" applyAlignment="0" applyProtection="0"/>
    <xf numFmtId="0" fontId="11" fillId="7" borderId="20" applyNumberFormat="0" applyAlignment="0" applyProtection="0"/>
    <xf numFmtId="0" fontId="12" fillId="7" borderId="19" applyNumberFormat="0" applyAlignment="0" applyProtection="0"/>
    <xf numFmtId="0" fontId="13" fillId="0" borderId="21" applyNumberFormat="0" applyFill="0" applyAlignment="0" applyProtection="0"/>
    <xf numFmtId="0" fontId="14" fillId="8" borderId="22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" fillId="0" borderId="24" applyNumberFormat="0" applyFill="0" applyAlignment="0" applyProtection="0"/>
    <xf numFmtId="0" fontId="17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7" fillId="33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167" fontId="19" fillId="0" borderId="0"/>
    <xf numFmtId="0" fontId="3" fillId="0" borderId="0"/>
    <xf numFmtId="43" fontId="3" fillId="0" borderId="0" applyFont="0" applyFill="0" applyBorder="0" applyAlignment="0" applyProtection="0"/>
    <xf numFmtId="0" fontId="19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0" borderId="0"/>
    <xf numFmtId="0" fontId="19" fillId="0" borderId="0"/>
    <xf numFmtId="168" fontId="23" fillId="0" borderId="0" applyFill="0" applyBorder="0" applyProtection="0">
      <alignment horizontal="right"/>
      <protection locked="0"/>
    </xf>
    <xf numFmtId="169" fontId="23" fillId="0" borderId="0" applyFill="0" applyBorder="0" applyProtection="0">
      <alignment horizontal="right"/>
    </xf>
    <xf numFmtId="170" fontId="23" fillId="0" borderId="0" applyFill="0" applyBorder="0" applyProtection="0">
      <alignment horizontal="right"/>
    </xf>
    <xf numFmtId="0" fontId="20" fillId="0" borderId="0" applyNumberFormat="0" applyFill="0" applyBorder="0" applyProtection="0">
      <alignment horizontal="left" vertical="top"/>
    </xf>
    <xf numFmtId="171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 applyNumberFormat="0" applyFill="0" applyBorder="0" applyProtection="0">
      <alignment horizontal="left" vertical="top" wrapText="1"/>
    </xf>
    <xf numFmtId="0" fontId="23" fillId="0" borderId="0" applyNumberFormat="0" applyFill="0" applyBorder="0" applyProtection="0">
      <alignment horizontal="right" vertical="top"/>
    </xf>
    <xf numFmtId="0" fontId="23" fillId="0" borderId="0" applyNumberFormat="0" applyFill="0" applyBorder="0" applyProtection="0">
      <alignment horizontal="left" vertical="top"/>
    </xf>
    <xf numFmtId="0" fontId="26" fillId="0" borderId="0"/>
    <xf numFmtId="0" fontId="23" fillId="0" borderId="0" applyNumberFormat="0" applyFill="0" applyBorder="0" applyProtection="0">
      <alignment horizontal="right" vertical="top"/>
    </xf>
    <xf numFmtId="166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7" fillId="0" borderId="7" applyNumberFormat="0" applyFill="0" applyAlignment="0" applyProtection="0">
      <alignment vertical="top"/>
      <protection locked="0"/>
    </xf>
    <xf numFmtId="0" fontId="27" fillId="0" borderId="2" applyNumberFormat="0" applyFill="0" applyAlignment="0" applyProtection="0">
      <alignment vertical="top"/>
      <protection locked="0"/>
    </xf>
    <xf numFmtId="0" fontId="27" fillId="0" borderId="0" applyNumberFormat="0" applyFill="0" applyAlignment="0" applyProtection="0"/>
    <xf numFmtId="171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>
      <alignment vertical="top"/>
    </xf>
    <xf numFmtId="43" fontId="19" fillId="0" borderId="0" applyFont="0" applyFill="0" applyBorder="0" applyAlignment="0" applyProtection="0"/>
    <xf numFmtId="175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8" fontId="19" fillId="0" borderId="0" applyFont="0" applyFill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77" fontId="2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8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2" fontId="19" fillId="0" borderId="0" applyFont="0" applyFill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0" fontId="3" fillId="0" borderId="0"/>
    <xf numFmtId="0" fontId="3" fillId="0" borderId="0"/>
    <xf numFmtId="167" fontId="19" fillId="0" borderId="0"/>
    <xf numFmtId="0" fontId="19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28" fillId="0" borderId="0"/>
    <xf numFmtId="0" fontId="19" fillId="0" borderId="0"/>
    <xf numFmtId="0" fontId="31" fillId="0" borderId="0"/>
    <xf numFmtId="167" fontId="19" fillId="0" borderId="0"/>
    <xf numFmtId="0" fontId="19" fillId="0" borderId="0"/>
    <xf numFmtId="0" fontId="31" fillId="0" borderId="0"/>
    <xf numFmtId="0" fontId="32" fillId="0" borderId="0"/>
    <xf numFmtId="0" fontId="30" fillId="0" borderId="0">
      <alignment vertical="top"/>
    </xf>
    <xf numFmtId="0" fontId="3" fillId="0" borderId="0"/>
    <xf numFmtId="0" fontId="3" fillId="0" borderId="0"/>
    <xf numFmtId="0" fontId="3" fillId="0" borderId="0"/>
    <xf numFmtId="0" fontId="28" fillId="0" borderId="0"/>
    <xf numFmtId="0" fontId="3" fillId="0" borderId="0"/>
    <xf numFmtId="0" fontId="24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28" fillId="0" borderId="0"/>
    <xf numFmtId="0" fontId="3" fillId="0" borderId="0"/>
    <xf numFmtId="0" fontId="33" fillId="0" borderId="0"/>
    <xf numFmtId="167" fontId="19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19" fillId="0" borderId="0"/>
    <xf numFmtId="0" fontId="3" fillId="0" borderId="0"/>
    <xf numFmtId="167" fontId="19" fillId="0" borderId="0"/>
    <xf numFmtId="0" fontId="3" fillId="0" borderId="0"/>
    <xf numFmtId="0" fontId="3" fillId="0" borderId="0"/>
    <xf numFmtId="167" fontId="19" fillId="0" borderId="0"/>
    <xf numFmtId="0" fontId="3" fillId="0" borderId="0"/>
    <xf numFmtId="167" fontId="19" fillId="0" borderId="0"/>
    <xf numFmtId="0" fontId="19" fillId="0" borderId="0"/>
    <xf numFmtId="0" fontId="28" fillId="9" borderId="23" applyNumberFormat="0" applyFont="0" applyAlignment="0" applyProtection="0"/>
    <xf numFmtId="0" fontId="28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2" fillId="0" borderId="0" applyNumberFormat="0" applyFill="0" applyBorder="0" applyProtection="0">
      <alignment horizontal="right" vertical="top"/>
    </xf>
    <xf numFmtId="0" fontId="23" fillId="0" borderId="0" applyNumberFormat="0" applyFill="0" applyBorder="0" applyProtection="0">
      <alignment vertical="top"/>
      <protection locked="0"/>
    </xf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5" fillId="0" borderId="0" applyNumberFormat="0" applyFill="0" applyBorder="0" applyProtection="0">
      <alignment horizontal="left"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9" fontId="19" fillId="0" borderId="0"/>
    <xf numFmtId="179" fontId="19" fillId="0" borderId="0"/>
    <xf numFmtId="179" fontId="19" fillId="0" borderId="0"/>
    <xf numFmtId="179" fontId="31" fillId="0" borderId="0"/>
    <xf numFmtId="179" fontId="32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3" fillId="0" borderId="0"/>
    <xf numFmtId="179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0" fontId="3" fillId="0" borderId="0"/>
    <xf numFmtId="44" fontId="3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9" fillId="0" borderId="0"/>
    <xf numFmtId="0" fontId="19" fillId="0" borderId="0"/>
    <xf numFmtId="12" fontId="19" fillId="0" borderId="0" applyFont="0" applyFill="0" applyProtection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" fillId="0" borderId="0"/>
    <xf numFmtId="180" fontId="19" fillId="0" borderId="0" applyFont="0" applyFill="0" applyBorder="0" applyAlignment="0" applyProtection="0"/>
    <xf numFmtId="0" fontId="1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80" fontId="19" fillId="0" borderId="0" applyFont="0" applyFill="0" applyBorder="0" applyAlignment="0" applyProtection="0"/>
    <xf numFmtId="0" fontId="19" fillId="0" borderId="0"/>
    <xf numFmtId="0" fontId="3" fillId="0" borderId="0"/>
    <xf numFmtId="44" fontId="3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19" fillId="0" borderId="0" applyFont="0" applyFill="0" applyBorder="0" applyAlignment="0" applyProtection="0"/>
    <xf numFmtId="0" fontId="19" fillId="0" borderId="0"/>
    <xf numFmtId="17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4" fillId="0" borderId="0" applyFont="0" applyFill="0" applyBorder="0" applyAlignment="0" applyProtection="0"/>
    <xf numFmtId="177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4" fillId="0" borderId="0" applyFont="0" applyFill="0" applyBorder="0" applyAlignment="0" applyProtection="0"/>
    <xf numFmtId="177" fontId="28" fillId="0" borderId="0" applyFont="0" applyFill="0" applyBorder="0" applyAlignment="0" applyProtection="0"/>
    <xf numFmtId="177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178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2" fontId="19" fillId="0" borderId="0" applyFont="0" applyFill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9" borderId="23" applyNumberFormat="0" applyFont="0" applyAlignment="0" applyProtection="0"/>
    <xf numFmtId="0" fontId="28" fillId="9" borderId="23" applyNumberFormat="0" applyFont="0" applyAlignment="0" applyProtection="0"/>
    <xf numFmtId="0" fontId="28" fillId="9" borderId="23" applyNumberFormat="0" applyFont="0" applyAlignment="0" applyProtection="0"/>
    <xf numFmtId="0" fontId="3" fillId="9" borderId="23" applyNumberFormat="0" applyFont="0" applyAlignment="0" applyProtection="0"/>
    <xf numFmtId="0" fontId="28" fillId="9" borderId="23" applyNumberFormat="0" applyFont="0" applyAlignment="0" applyProtection="0"/>
    <xf numFmtId="0" fontId="3" fillId="9" borderId="23" applyNumberFormat="0" applyFont="0" applyAlignment="0" applyProtection="0"/>
    <xf numFmtId="0" fontId="28" fillId="9" borderId="23" applyNumberFormat="0" applyFont="0" applyAlignment="0" applyProtection="0"/>
    <xf numFmtId="0" fontId="28" fillId="9" borderId="23" applyNumberFormat="0" applyFont="0" applyAlignment="0" applyProtection="0"/>
    <xf numFmtId="0" fontId="3" fillId="9" borderId="23" applyNumberFormat="0" applyFont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1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4" fillId="0" borderId="0" applyNumberFormat="0" applyFill="0" applyBorder="0" applyProtection="0">
      <alignment horizontal="right"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2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166" fontId="19" fillId="0" borderId="0" applyFont="0" applyFill="0" applyBorder="0" applyAlignment="0" applyProtection="0"/>
    <xf numFmtId="0" fontId="32" fillId="0" borderId="0"/>
    <xf numFmtId="0" fontId="19" fillId="0" borderId="0"/>
    <xf numFmtId="0" fontId="19" fillId="0" borderId="0" applyFont="0" applyFill="0" applyBorder="0" applyAlignment="0" applyProtection="0"/>
    <xf numFmtId="0" fontId="31" fillId="0" borderId="0"/>
    <xf numFmtId="0" fontId="34" fillId="0" borderId="0" applyNumberFormat="0" applyFill="0" applyBorder="0" applyProtection="0">
      <alignment horizontal="right" vertical="center"/>
    </xf>
    <xf numFmtId="0" fontId="34" fillId="0" borderId="0" applyNumberFormat="0" applyFill="0" applyBorder="0" applyProtection="0">
      <alignment horizontal="right"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166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2" fillId="0" borderId="0"/>
    <xf numFmtId="0" fontId="19" fillId="0" borderId="0" applyFont="0" applyFill="0" applyBorder="0" applyAlignment="0" applyProtection="0"/>
    <xf numFmtId="0" fontId="32" fillId="0" borderId="0"/>
    <xf numFmtId="0" fontId="19" fillId="0" borderId="0"/>
    <xf numFmtId="0" fontId="32" fillId="0" borderId="0"/>
    <xf numFmtId="17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2" applyNumberFormat="0" applyFill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4" fillId="0" borderId="0"/>
    <xf numFmtId="0" fontId="3" fillId="0" borderId="0"/>
    <xf numFmtId="0" fontId="24" fillId="0" borderId="0"/>
    <xf numFmtId="0" fontId="3" fillId="0" borderId="0"/>
    <xf numFmtId="0" fontId="31" fillId="0" borderId="0"/>
    <xf numFmtId="181" fontId="19" fillId="0" borderId="0" applyFont="0" applyFill="0" applyBorder="0" applyAlignment="0" applyProtection="0"/>
    <xf numFmtId="0" fontId="32" fillId="0" borderId="0"/>
    <xf numFmtId="0" fontId="19" fillId="0" borderId="0"/>
    <xf numFmtId="0" fontId="32" fillId="0" borderId="0"/>
    <xf numFmtId="0" fontId="19" fillId="0" borderId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 applyNumberFormat="0" applyFill="0" applyBorder="0" applyProtection="0">
      <alignment horizontal="right" vertical="center"/>
    </xf>
    <xf numFmtId="0" fontId="32" fillId="0" borderId="0"/>
    <xf numFmtId="0" fontId="32" fillId="0" borderId="0"/>
    <xf numFmtId="16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34" fillId="0" borderId="0" applyNumberFormat="0" applyFill="0" applyBorder="0" applyProtection="0">
      <alignment horizontal="right" vertical="center"/>
    </xf>
    <xf numFmtId="0" fontId="32" fillId="0" borderId="0"/>
    <xf numFmtId="0" fontId="19" fillId="0" borderId="0" applyFont="0" applyFill="0" applyBorder="0" applyAlignment="0" applyProtection="0"/>
    <xf numFmtId="0" fontId="32" fillId="0" borderId="0"/>
    <xf numFmtId="0" fontId="19" fillId="0" borderId="0"/>
    <xf numFmtId="0" fontId="32" fillId="0" borderId="0"/>
    <xf numFmtId="17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4" fillId="0" borderId="0"/>
    <xf numFmtId="0" fontId="3" fillId="0" borderId="0"/>
    <xf numFmtId="181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3" fillId="0" borderId="0"/>
    <xf numFmtId="0" fontId="19" fillId="0" borderId="0"/>
    <xf numFmtId="0" fontId="19" fillId="0" borderId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17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17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17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17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17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17" fillId="54" borderId="0" applyNumberFormat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28" fillId="0" borderId="0"/>
    <xf numFmtId="0" fontId="28" fillId="0" borderId="0"/>
    <xf numFmtId="0" fontId="19" fillId="0" borderId="0"/>
    <xf numFmtId="0" fontId="18" fillId="0" borderId="0" applyNumberFormat="0" applyFill="0" applyBorder="0" applyAlignment="0" applyProtection="0"/>
    <xf numFmtId="166" fontId="19" fillId="0" borderId="0" applyFont="0" applyFill="0" applyBorder="0" applyAlignment="0" applyProtection="0"/>
    <xf numFmtId="0" fontId="31" fillId="0" borderId="0"/>
    <xf numFmtId="43" fontId="19" fillId="0" borderId="0" applyFont="0" applyFill="0" applyBorder="0" applyAlignment="0" applyProtection="0"/>
    <xf numFmtId="0" fontId="31" fillId="0" borderId="0"/>
    <xf numFmtId="0" fontId="19" fillId="0" borderId="0"/>
    <xf numFmtId="44" fontId="28" fillId="0" borderId="0" applyFont="0" applyFill="0" applyBorder="0" applyAlignment="0" applyProtection="0"/>
    <xf numFmtId="0" fontId="28" fillId="0" borderId="0"/>
    <xf numFmtId="0" fontId="33" fillId="0" borderId="0"/>
    <xf numFmtId="167" fontId="19" fillId="0" borderId="0" applyFont="0" applyFill="0" applyBorder="0" applyAlignment="0" applyProtection="0"/>
    <xf numFmtId="167" fontId="19" fillId="0" borderId="0"/>
    <xf numFmtId="17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/>
    <xf numFmtId="181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182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183" fontId="2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44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28" fillId="0" borderId="0" applyFont="0" applyFill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" fillId="0" borderId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2" fillId="0" borderId="0"/>
    <xf numFmtId="0" fontId="19" fillId="0" borderId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32" fillId="0" borderId="0"/>
    <xf numFmtId="9" fontId="1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9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9" fillId="0" borderId="0"/>
    <xf numFmtId="0" fontId="32" fillId="0" borderId="0"/>
    <xf numFmtId="0" fontId="32" fillId="0" borderId="0"/>
    <xf numFmtId="17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9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2" fillId="0" borderId="0"/>
    <xf numFmtId="44" fontId="3" fillId="0" borderId="0" applyFont="0" applyFill="0" applyBorder="0" applyAlignment="0" applyProtection="0"/>
    <xf numFmtId="181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19" fillId="0" borderId="0" applyFont="0" applyFill="0" applyBorder="0" applyAlignment="0" applyProtection="0"/>
    <xf numFmtId="178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9" fillId="0" borderId="0"/>
    <xf numFmtId="0" fontId="28" fillId="0" borderId="0"/>
    <xf numFmtId="44" fontId="3" fillId="0" borderId="0" applyFont="0" applyFill="0" applyBorder="0" applyAlignment="0" applyProtection="0"/>
    <xf numFmtId="0" fontId="19" fillId="0" borderId="0"/>
    <xf numFmtId="43" fontId="24" fillId="0" borderId="0" applyFont="0" applyFill="0" applyBorder="0" applyAlignment="0" applyProtection="0"/>
    <xf numFmtId="181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" fillId="0" borderId="0"/>
    <xf numFmtId="0" fontId="3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43" fontId="3" fillId="0" borderId="0" applyFont="0" applyFill="0" applyBorder="0" applyAlignment="0" applyProtection="0"/>
    <xf numFmtId="0" fontId="31" fillId="0" borderId="0"/>
    <xf numFmtId="44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4" fillId="0" borderId="0"/>
    <xf numFmtId="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2" fillId="0" borderId="0"/>
    <xf numFmtId="44" fontId="28" fillId="0" borderId="0" applyFont="0" applyFill="0" applyBorder="0" applyAlignment="0" applyProtection="0"/>
    <xf numFmtId="0" fontId="31" fillId="0" borderId="0"/>
    <xf numFmtId="0" fontId="1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43" fontId="30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" fillId="0" borderId="0" applyFont="0" applyFill="0" applyBorder="0" applyAlignment="0" applyProtection="0"/>
    <xf numFmtId="0" fontId="30" fillId="0" borderId="0">
      <alignment vertical="top"/>
    </xf>
    <xf numFmtId="0" fontId="27" fillId="0" borderId="2" applyNumberFormat="0" applyFill="0" applyAlignment="0" applyProtection="0">
      <alignment vertical="top"/>
      <protection locked="0"/>
    </xf>
    <xf numFmtId="0" fontId="27" fillId="0" borderId="2" applyNumberFormat="0" applyFill="0" applyAlignment="0" applyProtection="0">
      <alignment vertical="top"/>
      <protection locked="0"/>
    </xf>
    <xf numFmtId="167" fontId="19" fillId="0" borderId="0"/>
    <xf numFmtId="0" fontId="3" fillId="0" borderId="0"/>
    <xf numFmtId="44" fontId="3" fillId="0" borderId="0" applyFont="0" applyFill="0" applyBorder="0" applyAlignment="0" applyProtection="0"/>
    <xf numFmtId="43" fontId="30" fillId="0" borderId="0" applyFont="0" applyFill="0" applyBorder="0" applyAlignment="0" applyProtection="0">
      <alignment vertical="top"/>
    </xf>
    <xf numFmtId="44" fontId="19" fillId="0" borderId="0" applyFont="0" applyFill="0" applyBorder="0" applyAlignment="0" applyProtection="0"/>
    <xf numFmtId="167" fontId="19" fillId="0" borderId="0"/>
    <xf numFmtId="0" fontId="30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3" fillId="31" borderId="0" applyNumberFormat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179" fontId="19" fillId="0" borderId="0"/>
    <xf numFmtId="179" fontId="31" fillId="0" borderId="0"/>
    <xf numFmtId="179" fontId="32" fillId="0" borderId="0"/>
    <xf numFmtId="9" fontId="3" fillId="0" borderId="0" applyFont="0" applyFill="0" applyBorder="0" applyAlignment="0" applyProtection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31" borderId="0" applyNumberFormat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167" fontId="19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179" fontId="19" fillId="0" borderId="0"/>
    <xf numFmtId="0" fontId="3" fillId="0" borderId="0"/>
    <xf numFmtId="0" fontId="3" fillId="0" borderId="0"/>
    <xf numFmtId="0" fontId="3" fillId="0" borderId="0"/>
    <xf numFmtId="0" fontId="3" fillId="32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80" fontId="19" fillId="0" borderId="0" applyFont="0" applyFill="0" applyBorder="0" applyAlignment="0" applyProtection="0"/>
    <xf numFmtId="0" fontId="19" fillId="0" borderId="0"/>
    <xf numFmtId="0" fontId="3" fillId="0" borderId="0"/>
    <xf numFmtId="44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80" fontId="19" fillId="0" borderId="0" applyFont="0" applyFill="0" applyBorder="0" applyAlignment="0" applyProtection="0"/>
    <xf numFmtId="0" fontId="19" fillId="0" borderId="0"/>
    <xf numFmtId="180" fontId="19" fillId="0" borderId="0" applyFont="0" applyFill="0" applyBorder="0" applyAlignment="0" applyProtection="0"/>
    <xf numFmtId="0" fontId="19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180" fontId="19" fillId="0" borderId="0" applyFont="0" applyFill="0" applyBorder="0" applyAlignment="0" applyProtection="0"/>
    <xf numFmtId="0" fontId="19" fillId="0" borderId="0"/>
    <xf numFmtId="0" fontId="3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24" borderId="0" applyNumberFormat="0" applyBorder="0" applyAlignment="0" applyProtection="0"/>
    <xf numFmtId="9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3" fillId="12" borderId="0" applyNumberFormat="0" applyBorder="0" applyAlignment="0" applyProtection="0"/>
    <xf numFmtId="0" fontId="28" fillId="0" borderId="0"/>
    <xf numFmtId="44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9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9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6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4" fillId="0" borderId="0" applyNumberFormat="0" applyFill="0" applyBorder="0" applyProtection="0">
      <alignment horizontal="right" vertical="center"/>
    </xf>
    <xf numFmtId="0" fontId="32" fillId="0" borderId="0"/>
    <xf numFmtId="0" fontId="3" fillId="0" borderId="0"/>
    <xf numFmtId="0" fontId="3" fillId="9" borderId="23" applyNumberFormat="0" applyFont="0" applyAlignment="0" applyProtection="0"/>
    <xf numFmtId="44" fontId="3" fillId="0" borderId="0" applyFont="0" applyFill="0" applyBorder="0" applyAlignment="0" applyProtection="0"/>
    <xf numFmtId="0" fontId="19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20" borderId="0" applyNumberFormat="0" applyBorder="0" applyAlignment="0" applyProtection="0"/>
    <xf numFmtId="0" fontId="3" fillId="16" borderId="0" applyNumberFormat="0" applyBorder="0" applyAlignment="0" applyProtection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2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43" fontId="3" fillId="0" borderId="0" applyFont="0" applyFill="0" applyBorder="0" applyAlignment="0" applyProtection="0"/>
    <xf numFmtId="0" fontId="3" fillId="24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2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32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0" fontId="3" fillId="16" borderId="0" applyNumberFormat="0" applyBorder="0" applyAlignment="0" applyProtection="0"/>
    <xf numFmtId="0" fontId="3" fillId="24" borderId="0" applyNumberFormat="0" applyBorder="0" applyAlignment="0" applyProtection="0"/>
    <xf numFmtId="0" fontId="3" fillId="32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4" borderId="0" applyNumberFormat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0" borderId="0"/>
    <xf numFmtId="0" fontId="3" fillId="9" borderId="23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4" borderId="0" applyNumberFormat="0" applyBorder="0" applyAlignment="0" applyProtection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4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2" borderId="0" applyNumberFormat="0" applyBorder="0" applyAlignment="0" applyProtection="0"/>
    <xf numFmtId="0" fontId="3" fillId="28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4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0" borderId="0" applyNumberFormat="0" applyBorder="0" applyAlignment="0" applyProtection="0"/>
    <xf numFmtId="0" fontId="3" fillId="9" borderId="23" applyNumberFormat="0" applyFont="0" applyAlignment="0" applyProtection="0"/>
    <xf numFmtId="0" fontId="3" fillId="12" borderId="0" applyNumberFormat="0" applyBorder="0" applyAlignment="0" applyProtection="0"/>
    <xf numFmtId="0" fontId="3" fillId="20" borderId="0" applyNumberFormat="0" applyBorder="0" applyAlignment="0" applyProtection="0"/>
    <xf numFmtId="0" fontId="3" fillId="28" borderId="0" applyNumberFormat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6" borderId="0" applyNumberFormat="0" applyBorder="0" applyAlignment="0" applyProtection="0"/>
    <xf numFmtId="0" fontId="3" fillId="32" borderId="0" applyNumberFormat="0" applyBorder="0" applyAlignment="0" applyProtection="0"/>
    <xf numFmtId="44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0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/>
    <xf numFmtId="9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8" borderId="0" applyNumberFormat="0" applyBorder="0" applyAlignment="0" applyProtection="0"/>
    <xf numFmtId="9" fontId="3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1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9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15" borderId="0" applyNumberFormat="0" applyBorder="0" applyAlignment="0" applyProtection="0"/>
    <xf numFmtId="43" fontId="3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20" borderId="0" applyNumberFormat="0" applyBorder="0" applyAlignment="0" applyProtection="0"/>
    <xf numFmtId="44" fontId="3" fillId="0" borderId="0" applyFont="0" applyFill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9" borderId="23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9" borderId="2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0" fillId="0" borderId="0">
      <alignment vertical="top"/>
    </xf>
    <xf numFmtId="0" fontId="30" fillId="0" borderId="0">
      <alignment vertical="top"/>
    </xf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43" fontId="3" fillId="0" borderId="0" applyFont="0" applyFill="0" applyBorder="0" applyAlignment="0" applyProtection="0"/>
  </cellStyleXfs>
  <cellXfs count="283">
    <xf numFmtId="0" fontId="0" fillId="0" borderId="0" xfId="0"/>
    <xf numFmtId="0" fontId="0" fillId="2" borderId="0" xfId="0" applyFill="1"/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3" xfId="0" applyFill="1" applyBorder="1" applyAlignment="1">
      <alignment horizontal="left" indent="2"/>
    </xf>
    <xf numFmtId="0" fontId="0" fillId="2" borderId="13" xfId="0" applyFill="1" applyBorder="1" applyAlignment="1">
      <alignment horizontal="left" wrapText="1" indent="2"/>
    </xf>
    <xf numFmtId="0" fontId="0" fillId="2" borderId="6" xfId="0" applyFill="1" applyBorder="1"/>
    <xf numFmtId="0" fontId="2" fillId="2" borderId="0" xfId="0" applyFont="1" applyFill="1"/>
    <xf numFmtId="0" fontId="0" fillId="55" borderId="0" xfId="0" applyFill="1"/>
    <xf numFmtId="0" fontId="0" fillId="2" borderId="7" xfId="0" applyFill="1" applyBorder="1"/>
    <xf numFmtId="0" fontId="0" fillId="2" borderId="8" xfId="0" applyFill="1" applyBorder="1"/>
    <xf numFmtId="0" fontId="1" fillId="0" borderId="15" xfId="0" applyFont="1" applyBorder="1"/>
    <xf numFmtId="43" fontId="0" fillId="2" borderId="12" xfId="6321" applyFont="1" applyFill="1" applyBorder="1"/>
    <xf numFmtId="0" fontId="35" fillId="2" borderId="9" xfId="0" applyFont="1" applyFill="1" applyBorder="1"/>
    <xf numFmtId="0" fontId="35" fillId="2" borderId="10" xfId="0" applyFont="1" applyFill="1" applyBorder="1"/>
    <xf numFmtId="0" fontId="35" fillId="2" borderId="11" xfId="0" applyFont="1" applyFill="1" applyBorder="1"/>
    <xf numFmtId="0" fontId="35" fillId="2" borderId="12" xfId="0" applyFont="1" applyFill="1" applyBorder="1"/>
    <xf numFmtId="0" fontId="14" fillId="55" borderId="25" xfId="0" applyFont="1" applyFill="1" applyBorder="1" applyAlignment="1">
      <alignment horizontal="center" vertical="center" wrapText="1"/>
    </xf>
    <xf numFmtId="0" fontId="14" fillId="55" borderId="12" xfId="0" applyFont="1" applyFill="1" applyBorder="1" applyAlignment="1">
      <alignment horizontal="center" vertical="center" wrapText="1"/>
    </xf>
    <xf numFmtId="0" fontId="14" fillId="55" borderId="12" xfId="0" applyFont="1" applyFill="1" applyBorder="1" applyAlignment="1">
      <alignment horizontal="center"/>
    </xf>
    <xf numFmtId="0" fontId="14" fillId="55" borderId="12" xfId="0" applyFont="1" applyFill="1" applyBorder="1" applyAlignment="1">
      <alignment horizontal="center" vertical="center"/>
    </xf>
    <xf numFmtId="43" fontId="0" fillId="0" borderId="15" xfId="6321" applyFont="1" applyFill="1" applyBorder="1"/>
    <xf numFmtId="0" fontId="41" fillId="0" borderId="0" xfId="0" applyFont="1"/>
    <xf numFmtId="0" fontId="42" fillId="2" borderId="13" xfId="0" applyFont="1" applyFill="1" applyBorder="1" applyAlignment="1">
      <alignment wrapText="1"/>
    </xf>
    <xf numFmtId="0" fontId="42" fillId="2" borderId="13" xfId="0" applyFont="1" applyFill="1" applyBorder="1"/>
    <xf numFmtId="43" fontId="0" fillId="0" borderId="12" xfId="6321" applyFont="1" applyFill="1" applyBorder="1"/>
    <xf numFmtId="0" fontId="42" fillId="56" borderId="13" xfId="0" applyFont="1" applyFill="1" applyBorder="1" applyAlignment="1">
      <alignment wrapText="1"/>
    </xf>
    <xf numFmtId="0" fontId="42" fillId="56" borderId="12" xfId="0" applyFont="1" applyFill="1" applyBorder="1" applyAlignment="1">
      <alignment wrapText="1"/>
    </xf>
    <xf numFmtId="0" fontId="42" fillId="2" borderId="12" xfId="0" applyFont="1" applyFill="1" applyBorder="1" applyAlignment="1">
      <alignment wrapText="1"/>
    </xf>
    <xf numFmtId="0" fontId="42" fillId="57" borderId="13" xfId="0" applyFont="1" applyFill="1" applyBorder="1" applyAlignment="1">
      <alignment wrapText="1"/>
    </xf>
    <xf numFmtId="0" fontId="42" fillId="57" borderId="14" xfId="0" applyFont="1" applyFill="1" applyBorder="1" applyAlignment="1">
      <alignment wrapText="1"/>
    </xf>
    <xf numFmtId="0" fontId="42" fillId="57" borderId="13" xfId="0" applyFont="1" applyFill="1" applyBorder="1"/>
    <xf numFmtId="0" fontId="42" fillId="57" borderId="14" xfId="0" applyFont="1" applyFill="1" applyBorder="1"/>
    <xf numFmtId="0" fontId="42" fillId="57" borderId="15" xfId="0" applyFont="1" applyFill="1" applyBorder="1" applyAlignment="1">
      <alignment wrapText="1"/>
    </xf>
    <xf numFmtId="0" fontId="42" fillId="57" borderId="15" xfId="0" applyFont="1" applyFill="1" applyBorder="1"/>
    <xf numFmtId="0" fontId="42" fillId="57" borderId="13" xfId="0" applyFont="1" applyFill="1" applyBorder="1" applyAlignment="1">
      <alignment horizontal="left"/>
    </xf>
    <xf numFmtId="0" fontId="42" fillId="57" borderId="1" xfId="0" applyFont="1" applyFill="1" applyBorder="1" applyAlignment="1">
      <alignment wrapText="1"/>
    </xf>
    <xf numFmtId="0" fontId="42" fillId="57" borderId="4" xfId="0" applyFont="1" applyFill="1" applyBorder="1" applyAlignment="1">
      <alignment wrapText="1"/>
    </xf>
    <xf numFmtId="0" fontId="0" fillId="57" borderId="13" xfId="0" applyFill="1" applyBorder="1"/>
    <xf numFmtId="0" fontId="42" fillId="57" borderId="6" xfId="0" applyFont="1" applyFill="1" applyBorder="1" applyAlignment="1">
      <alignment wrapText="1"/>
    </xf>
    <xf numFmtId="0" fontId="0" fillId="57" borderId="12" xfId="0" applyFill="1" applyBorder="1" applyAlignment="1">
      <alignment horizontal="left" indent="2"/>
    </xf>
    <xf numFmtId="0" fontId="0" fillId="0" borderId="12" xfId="0" applyBorder="1" applyAlignment="1">
      <alignment horizontal="left" indent="3"/>
    </xf>
    <xf numFmtId="0" fontId="0" fillId="0" borderId="12" xfId="0" applyBorder="1" applyAlignment="1">
      <alignment horizontal="left" wrapText="1" indent="3"/>
    </xf>
    <xf numFmtId="0" fontId="0" fillId="57" borderId="12" xfId="0" applyFill="1" applyBorder="1" applyAlignment="1">
      <alignment horizontal="left" wrapText="1" indent="2"/>
    </xf>
    <xf numFmtId="0" fontId="0" fillId="0" borderId="12" xfId="0" applyBorder="1" applyAlignment="1">
      <alignment horizontal="left" indent="2"/>
    </xf>
    <xf numFmtId="0" fontId="1" fillId="0" borderId="12" xfId="0" applyFont="1" applyBorder="1"/>
    <xf numFmtId="0" fontId="0" fillId="0" borderId="12" xfId="0" applyBorder="1"/>
    <xf numFmtId="0" fontId="0" fillId="0" borderId="12" xfId="0" applyBorder="1" applyAlignment="1">
      <alignment horizontal="left" wrapText="1" indent="2"/>
    </xf>
    <xf numFmtId="0" fontId="1" fillId="56" borderId="12" xfId="0" applyFont="1" applyFill="1" applyBorder="1"/>
    <xf numFmtId="0" fontId="1" fillId="56" borderId="12" xfId="0" applyFont="1" applyFill="1" applyBorder="1" applyAlignment="1">
      <alignment wrapText="1"/>
    </xf>
    <xf numFmtId="0" fontId="1" fillId="57" borderId="12" xfId="0" applyFont="1" applyFill="1" applyBorder="1"/>
    <xf numFmtId="0" fontId="1" fillId="56" borderId="15" xfId="0" applyFont="1" applyFill="1" applyBorder="1"/>
    <xf numFmtId="0" fontId="1" fillId="56" borderId="13" xfId="0" applyFont="1" applyFill="1" applyBorder="1"/>
    <xf numFmtId="0" fontId="1" fillId="56" borderId="14" xfId="0" applyFont="1" applyFill="1" applyBorder="1"/>
    <xf numFmtId="0" fontId="1" fillId="57" borderId="13" xfId="0" applyFont="1" applyFill="1" applyBorder="1" applyAlignment="1">
      <alignment horizontal="left" indent="1"/>
    </xf>
    <xf numFmtId="0" fontId="1" fillId="57" borderId="13" xfId="0" applyFont="1" applyFill="1" applyBorder="1" applyAlignment="1">
      <alignment horizontal="left" wrapText="1" indent="1"/>
    </xf>
    <xf numFmtId="0" fontId="1" fillId="56" borderId="14" xfId="0" applyFont="1" applyFill="1" applyBorder="1" applyAlignment="1">
      <alignment wrapText="1"/>
    </xf>
    <xf numFmtId="0" fontId="0" fillId="57" borderId="13" xfId="0" applyFill="1" applyBorder="1" applyAlignment="1">
      <alignment wrapText="1"/>
    </xf>
    <xf numFmtId="0" fontId="43" fillId="57" borderId="10" xfId="0" applyFont="1" applyFill="1" applyBorder="1"/>
    <xf numFmtId="0" fontId="43" fillId="57" borderId="11" xfId="0" applyFont="1" applyFill="1" applyBorder="1"/>
    <xf numFmtId="0" fontId="0" fillId="0" borderId="10" xfId="0" applyBorder="1"/>
    <xf numFmtId="0" fontId="42" fillId="0" borderId="13" xfId="0" applyFont="1" applyBorder="1" applyAlignment="1">
      <alignment wrapText="1"/>
    </xf>
    <xf numFmtId="0" fontId="1" fillId="55" borderId="12" xfId="0" applyFont="1" applyFill="1" applyBorder="1" applyAlignment="1">
      <alignment horizontal="center" wrapText="1"/>
    </xf>
    <xf numFmtId="184" fontId="35" fillId="2" borderId="12" xfId="6321" applyNumberFormat="1" applyFont="1" applyFill="1" applyBorder="1"/>
    <xf numFmtId="0" fontId="3" fillId="15" borderId="12" xfId="6140" applyBorder="1"/>
    <xf numFmtId="184" fontId="35" fillId="2" borderId="12" xfId="6321" quotePrefix="1" applyNumberFormat="1" applyFont="1" applyFill="1" applyBorder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35" fillId="0" borderId="4" xfId="0" applyFont="1" applyBorder="1"/>
    <xf numFmtId="0" fontId="48" fillId="2" borderId="12" xfId="0" applyFont="1" applyFill="1" applyBorder="1"/>
    <xf numFmtId="0" fontId="43" fillId="15" borderId="9" xfId="6140" applyFont="1" applyBorder="1"/>
    <xf numFmtId="0" fontId="3" fillId="15" borderId="10" xfId="6140" applyBorder="1"/>
    <xf numFmtId="0" fontId="3" fillId="15" borderId="11" xfId="6140" applyBorder="1"/>
    <xf numFmtId="0" fontId="3" fillId="15" borderId="9" xfId="6140" applyBorder="1"/>
    <xf numFmtId="0" fontId="43" fillId="56" borderId="9" xfId="0" applyFont="1" applyFill="1" applyBorder="1"/>
    <xf numFmtId="0" fontId="0" fillId="56" borderId="10" xfId="0" applyFill="1" applyBorder="1"/>
    <xf numFmtId="0" fontId="0" fillId="56" borderId="11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43" fillId="56" borderId="10" xfId="0" applyFont="1" applyFill="1" applyBorder="1"/>
    <xf numFmtId="0" fontId="43" fillId="56" borderId="11" xfId="0" applyFont="1" applyFill="1" applyBorder="1"/>
    <xf numFmtId="0" fontId="0" fillId="56" borderId="9" xfId="0" applyFill="1" applyBorder="1"/>
    <xf numFmtId="0" fontId="3" fillId="15" borderId="9" xfId="5583" applyBorder="1"/>
    <xf numFmtId="0" fontId="3" fillId="15" borderId="10" xfId="5583" applyBorder="1"/>
    <xf numFmtId="0" fontId="3" fillId="15" borderId="11" xfId="5583" applyBorder="1"/>
    <xf numFmtId="0" fontId="3" fillId="15" borderId="9" xfId="4929" applyBorder="1"/>
    <xf numFmtId="0" fontId="3" fillId="15" borderId="10" xfId="4929" applyBorder="1"/>
    <xf numFmtId="0" fontId="3" fillId="15" borderId="11" xfId="4929" applyBorder="1"/>
    <xf numFmtId="0" fontId="3" fillId="15" borderId="9" xfId="5320" applyBorder="1"/>
    <xf numFmtId="0" fontId="3" fillId="15" borderId="10" xfId="5320" applyBorder="1"/>
    <xf numFmtId="0" fontId="3" fillId="15" borderId="11" xfId="5320" applyBorder="1"/>
    <xf numFmtId="0" fontId="3" fillId="15" borderId="9" xfId="940" applyBorder="1"/>
    <xf numFmtId="0" fontId="3" fillId="15" borderId="10" xfId="940" applyBorder="1"/>
    <xf numFmtId="0" fontId="3" fillId="15" borderId="11" xfId="940" applyBorder="1"/>
    <xf numFmtId="0" fontId="43" fillId="57" borderId="9" xfId="0" applyFont="1" applyFill="1" applyBorder="1"/>
    <xf numFmtId="0" fontId="0" fillId="57" borderId="10" xfId="0" applyFill="1" applyBorder="1"/>
    <xf numFmtId="0" fontId="0" fillId="57" borderId="11" xfId="0" applyFill="1" applyBorder="1"/>
    <xf numFmtId="0" fontId="0" fillId="0" borderId="9" xfId="0" applyBorder="1"/>
    <xf numFmtId="0" fontId="0" fillId="0" borderId="11" xfId="0" applyBorder="1"/>
    <xf numFmtId="0" fontId="43" fillId="2" borderId="9" xfId="0" applyFont="1" applyFill="1" applyBorder="1"/>
    <xf numFmtId="44" fontId="0" fillId="2" borderId="0" xfId="0" applyNumberFormat="1" applyFill="1"/>
    <xf numFmtId="44" fontId="0" fillId="0" borderId="0" xfId="0" applyNumberFormat="1"/>
    <xf numFmtId="0" fontId="14" fillId="55" borderId="1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57" borderId="9" xfId="0" applyFont="1" applyFill="1" applyBorder="1"/>
    <xf numFmtId="0" fontId="0" fillId="2" borderId="9" xfId="0" applyFill="1" applyBorder="1" applyAlignment="1">
      <alignment horizontal="left" indent="2"/>
    </xf>
    <xf numFmtId="0" fontId="0" fillId="2" borderId="9" xfId="0" applyFill="1" applyBorder="1" applyAlignment="1">
      <alignment horizontal="left" wrapText="1" indent="2"/>
    </xf>
    <xf numFmtId="0" fontId="1" fillId="57" borderId="9" xfId="0" applyFont="1" applyFill="1" applyBorder="1" applyAlignment="1">
      <alignment wrapText="1"/>
    </xf>
    <xf numFmtId="0" fontId="1" fillId="57" borderId="9" xfId="0" applyFont="1" applyFill="1" applyBorder="1" applyAlignment="1">
      <alignment horizontal="left" wrapText="1"/>
    </xf>
    <xf numFmtId="0" fontId="1" fillId="56" borderId="9" xfId="0" applyFont="1" applyFill="1" applyBorder="1"/>
    <xf numFmtId="0" fontId="1" fillId="2" borderId="9" xfId="0" applyFont="1" applyFill="1" applyBorder="1"/>
    <xf numFmtId="0" fontId="45" fillId="0" borderId="0" xfId="0" applyFont="1" applyAlignment="1">
      <alignment horizontal="center" vertical="center"/>
    </xf>
    <xf numFmtId="0" fontId="47" fillId="56" borderId="38" xfId="0" applyFont="1" applyFill="1" applyBorder="1"/>
    <xf numFmtId="185" fontId="48" fillId="2" borderId="12" xfId="1" applyNumberFormat="1" applyFont="1" applyFill="1" applyBorder="1"/>
    <xf numFmtId="185" fontId="48" fillId="2" borderId="12" xfId="6321" applyNumberFormat="1" applyFont="1" applyFill="1" applyBorder="1"/>
    <xf numFmtId="185" fontId="48" fillId="15" borderId="12" xfId="1" applyNumberFormat="1" applyFont="1" applyFill="1" applyBorder="1"/>
    <xf numFmtId="185" fontId="48" fillId="15" borderId="12" xfId="6321" applyNumberFormat="1" applyFont="1" applyFill="1" applyBorder="1"/>
    <xf numFmtId="185" fontId="3" fillId="0" borderId="12" xfId="1" applyNumberFormat="1" applyFont="1" applyFill="1" applyBorder="1"/>
    <xf numFmtId="185" fontId="3" fillId="2" borderId="12" xfId="6321" applyNumberFormat="1" applyFont="1" applyFill="1" applyBorder="1"/>
    <xf numFmtId="185" fontId="3" fillId="2" borderId="12" xfId="1" applyNumberFormat="1" applyFont="1" applyFill="1" applyBorder="1"/>
    <xf numFmtId="185" fontId="3" fillId="15" borderId="12" xfId="1" applyNumberFormat="1" applyFont="1" applyFill="1" applyBorder="1"/>
    <xf numFmtId="185" fontId="0" fillId="2" borderId="12" xfId="0" applyNumberFormat="1" applyFill="1" applyBorder="1"/>
    <xf numFmtId="185" fontId="3" fillId="15" borderId="12" xfId="6140" applyNumberFormat="1" applyBorder="1"/>
    <xf numFmtId="185" fontId="3" fillId="15" borderId="12" xfId="940" applyNumberFormat="1" applyBorder="1"/>
    <xf numFmtId="185" fontId="3" fillId="15" borderId="12" xfId="6321" applyNumberFormat="1" applyFont="1" applyFill="1" applyBorder="1"/>
    <xf numFmtId="185" fontId="0" fillId="0" borderId="12" xfId="1" applyNumberFormat="1" applyFont="1" applyFill="1" applyBorder="1"/>
    <xf numFmtId="185" fontId="35" fillId="2" borderId="12" xfId="6321" applyNumberFormat="1" applyFont="1" applyFill="1" applyBorder="1"/>
    <xf numFmtId="185" fontId="0" fillId="2" borderId="12" xfId="6321" applyNumberFormat="1" applyFont="1" applyFill="1" applyBorder="1"/>
    <xf numFmtId="185" fontId="0" fillId="57" borderId="12" xfId="6321" applyNumberFormat="1" applyFont="1" applyFill="1" applyBorder="1"/>
    <xf numFmtId="185" fontId="0" fillId="57" borderId="12" xfId="1" applyNumberFormat="1" applyFont="1" applyFill="1" applyBorder="1"/>
    <xf numFmtId="185" fontId="0" fillId="0" borderId="12" xfId="6321" applyNumberFormat="1" applyFont="1" applyFill="1" applyBorder="1"/>
    <xf numFmtId="185" fontId="0" fillId="56" borderId="12" xfId="6321" applyNumberFormat="1" applyFont="1" applyFill="1" applyBorder="1"/>
    <xf numFmtId="185" fontId="48" fillId="0" borderId="12" xfId="1" applyNumberFormat="1" applyFont="1" applyFill="1" applyBorder="1"/>
    <xf numFmtId="185" fontId="49" fillId="57" borderId="12" xfId="1" applyNumberFormat="1" applyFont="1" applyFill="1" applyBorder="1"/>
    <xf numFmtId="185" fontId="48" fillId="0" borderId="12" xfId="0" applyNumberFormat="1" applyFont="1" applyBorder="1" applyAlignment="1">
      <alignment horizontal="right" vertical="center"/>
    </xf>
    <xf numFmtId="185" fontId="48" fillId="57" borderId="12" xfId="1" applyNumberFormat="1" applyFont="1" applyFill="1" applyBorder="1"/>
    <xf numFmtId="185" fontId="0" fillId="0" borderId="15" xfId="1" applyNumberFormat="1" applyFont="1" applyFill="1" applyBorder="1"/>
    <xf numFmtId="185" fontId="0" fillId="57" borderId="13" xfId="1" applyNumberFormat="1" applyFont="1" applyFill="1" applyBorder="1"/>
    <xf numFmtId="185" fontId="0" fillId="2" borderId="13" xfId="6321" applyNumberFormat="1" applyFont="1" applyFill="1" applyBorder="1"/>
    <xf numFmtId="185" fontId="0" fillId="2" borderId="13" xfId="1" applyNumberFormat="1" applyFont="1" applyFill="1" applyBorder="1"/>
    <xf numFmtId="185" fontId="0" fillId="57" borderId="13" xfId="6321" applyNumberFormat="1" applyFont="1" applyFill="1" applyBorder="1"/>
    <xf numFmtId="185" fontId="0" fillId="0" borderId="13" xfId="6321" applyNumberFormat="1" applyFont="1" applyFill="1" applyBorder="1"/>
    <xf numFmtId="185" fontId="0" fillId="0" borderId="14" xfId="1" applyNumberFormat="1" applyFont="1" applyFill="1" applyBorder="1"/>
    <xf numFmtId="0" fontId="37" fillId="55" borderId="4" xfId="0" applyFont="1" applyFill="1" applyBorder="1" applyAlignment="1">
      <alignment horizontal="center" wrapText="1"/>
    </xf>
    <xf numFmtId="0" fontId="14" fillId="55" borderId="14" xfId="0" applyFont="1" applyFill="1" applyBorder="1" applyAlignment="1">
      <alignment horizontal="center" vertical="center" wrapText="1"/>
    </xf>
    <xf numFmtId="0" fontId="37" fillId="55" borderId="0" xfId="0" applyFont="1" applyFill="1" applyAlignment="1">
      <alignment horizontal="center"/>
    </xf>
    <xf numFmtId="0" fontId="37" fillId="55" borderId="5" xfId="0" applyFont="1" applyFill="1" applyBorder="1" applyAlignment="1">
      <alignment horizontal="center"/>
    </xf>
    <xf numFmtId="0" fontId="38" fillId="55" borderId="37" xfId="0" applyFont="1" applyFill="1" applyBorder="1" applyAlignment="1">
      <alignment horizontal="center" vertical="center" wrapText="1"/>
    </xf>
    <xf numFmtId="0" fontId="14" fillId="55" borderId="15" xfId="0" applyFont="1" applyFill="1" applyBorder="1" applyAlignment="1">
      <alignment horizontal="center" vertical="center" wrapText="1"/>
    </xf>
    <xf numFmtId="0" fontId="47" fillId="0" borderId="49" xfId="0" applyFont="1" applyBorder="1"/>
    <xf numFmtId="0" fontId="40" fillId="0" borderId="49" xfId="0" applyFont="1" applyBorder="1"/>
    <xf numFmtId="0" fontId="47" fillId="0" borderId="50" xfId="0" applyFont="1" applyBorder="1"/>
    <xf numFmtId="0" fontId="40" fillId="0" borderId="0" xfId="0" applyFont="1" applyAlignment="1">
      <alignment horizontal="center"/>
    </xf>
    <xf numFmtId="0" fontId="0" fillId="2" borderId="1" xfId="0" applyFill="1" applyBorder="1"/>
    <xf numFmtId="0" fontId="0" fillId="2" borderId="0" xfId="0" applyFill="1" applyAlignment="1">
      <alignment horizontal="center"/>
    </xf>
    <xf numFmtId="0" fontId="40" fillId="2" borderId="0" xfId="0" applyFont="1" applyFill="1" applyAlignment="1">
      <alignment horizontal="left" wrapText="1"/>
    </xf>
    <xf numFmtId="185" fontId="0" fillId="0" borderId="0" xfId="0" applyNumberFormat="1"/>
    <xf numFmtId="185" fontId="48" fillId="0" borderId="26" xfId="1" applyNumberFormat="1" applyFont="1" applyFill="1" applyBorder="1"/>
    <xf numFmtId="185" fontId="48" fillId="0" borderId="27" xfId="1" applyNumberFormat="1" applyFont="1" applyFill="1" applyBorder="1"/>
    <xf numFmtId="185" fontId="48" fillId="0" borderId="42" xfId="1" applyNumberFormat="1" applyFont="1" applyFill="1" applyBorder="1"/>
    <xf numFmtId="185" fontId="48" fillId="0" borderId="12" xfId="0" applyNumberFormat="1" applyFont="1" applyBorder="1" applyAlignment="1">
      <alignment horizontal="right" vertical="center" wrapText="1"/>
    </xf>
    <xf numFmtId="185" fontId="48" fillId="0" borderId="12" xfId="6321" applyNumberFormat="1" applyFont="1" applyFill="1" applyBorder="1"/>
    <xf numFmtId="185" fontId="48" fillId="0" borderId="48" xfId="6321" applyNumberFormat="1" applyFont="1" applyFill="1" applyBorder="1"/>
    <xf numFmtId="185" fontId="48" fillId="0" borderId="51" xfId="1" applyNumberFormat="1" applyFont="1" applyFill="1" applyBorder="1"/>
    <xf numFmtId="185" fontId="48" fillId="0" borderId="52" xfId="1" applyNumberFormat="1" applyFont="1" applyFill="1" applyBorder="1"/>
    <xf numFmtId="0" fontId="40" fillId="0" borderId="53" xfId="0" applyFont="1" applyBorder="1" applyAlignment="1">
      <alignment horizontal="left" vertical="center" wrapText="1" indent="1"/>
    </xf>
    <xf numFmtId="0" fontId="40" fillId="0" borderId="53" xfId="0" applyFont="1" applyBorder="1" applyAlignment="1">
      <alignment horizontal="left" vertical="center" wrapText="1"/>
    </xf>
    <xf numFmtId="185" fontId="0" fillId="2" borderId="0" xfId="0" applyNumberFormat="1" applyFill="1"/>
    <xf numFmtId="185" fontId="0" fillId="0" borderId="13" xfId="1" applyNumberFormat="1" applyFont="1" applyFill="1" applyBorder="1"/>
    <xf numFmtId="185" fontId="0" fillId="56" borderId="13" xfId="6321" applyNumberFormat="1" applyFont="1" applyFill="1" applyBorder="1"/>
    <xf numFmtId="185" fontId="0" fillId="57" borderId="14" xfId="6321" applyNumberFormat="1" applyFont="1" applyFill="1" applyBorder="1"/>
    <xf numFmtId="185" fontId="0" fillId="57" borderId="14" xfId="1" applyNumberFormat="1" applyFont="1" applyFill="1" applyBorder="1"/>
    <xf numFmtId="185" fontId="14" fillId="55" borderId="12" xfId="0" applyNumberFormat="1" applyFont="1" applyFill="1" applyBorder="1" applyAlignment="1">
      <alignment horizontal="center"/>
    </xf>
    <xf numFmtId="185" fontId="0" fillId="2" borderId="2" xfId="0" applyNumberFormat="1" applyFill="1" applyBorder="1"/>
    <xf numFmtId="185" fontId="0" fillId="2" borderId="3" xfId="0" applyNumberFormat="1" applyFill="1" applyBorder="1"/>
    <xf numFmtId="185" fontId="14" fillId="55" borderId="12" xfId="0" applyNumberFormat="1" applyFont="1" applyFill="1" applyBorder="1" applyAlignment="1">
      <alignment horizontal="center" vertical="center" wrapText="1"/>
    </xf>
    <xf numFmtId="185" fontId="0" fillId="57" borderId="15" xfId="1" applyNumberFormat="1" applyFont="1" applyFill="1" applyBorder="1"/>
    <xf numFmtId="185" fontId="0" fillId="55" borderId="13" xfId="6321" applyNumberFormat="1" applyFont="1" applyFill="1" applyBorder="1"/>
    <xf numFmtId="185" fontId="0" fillId="57" borderId="13" xfId="0" applyNumberFormat="1" applyFill="1" applyBorder="1"/>
    <xf numFmtId="185" fontId="0" fillId="57" borderId="14" xfId="0" applyNumberFormat="1" applyFill="1" applyBorder="1"/>
    <xf numFmtId="185" fontId="48" fillId="0" borderId="54" xfId="0" applyNumberFormat="1" applyFont="1" applyBorder="1" applyAlignment="1">
      <alignment horizontal="right" vertical="center" wrapText="1"/>
    </xf>
    <xf numFmtId="186" fontId="48" fillId="0" borderId="54" xfId="0" applyNumberFormat="1" applyFont="1" applyBorder="1" applyAlignment="1">
      <alignment horizontal="right" vertical="center"/>
    </xf>
    <xf numFmtId="185" fontId="48" fillId="0" borderId="54" xfId="0" applyNumberFormat="1" applyFont="1" applyBorder="1" applyAlignment="1">
      <alignment horizontal="right" vertical="center"/>
    </xf>
    <xf numFmtId="0" fontId="47" fillId="0" borderId="0" xfId="0" applyFont="1"/>
    <xf numFmtId="185" fontId="48" fillId="0" borderId="0" xfId="1" applyNumberFormat="1" applyFont="1" applyFill="1" applyBorder="1"/>
    <xf numFmtId="0" fontId="40" fillId="0" borderId="12" xfId="0" applyFont="1" applyBorder="1" applyAlignment="1">
      <alignment horizontal="left" vertical="center" wrapText="1"/>
    </xf>
    <xf numFmtId="0" fontId="44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36" fillId="55" borderId="26" xfId="0" applyFont="1" applyFill="1" applyBorder="1" applyAlignment="1">
      <alignment horizontal="center" wrapText="1"/>
    </xf>
    <xf numFmtId="0" fontId="36" fillId="55" borderId="27" xfId="0" applyFont="1" applyFill="1" applyBorder="1" applyAlignment="1">
      <alignment horizontal="center"/>
    </xf>
    <xf numFmtId="0" fontId="36" fillId="55" borderId="28" xfId="0" applyFont="1" applyFill="1" applyBorder="1" applyAlignment="1">
      <alignment horizontal="center"/>
    </xf>
    <xf numFmtId="0" fontId="36" fillId="55" borderId="36" xfId="0" applyFont="1" applyFill="1" applyBorder="1" applyAlignment="1">
      <alignment horizontal="center"/>
    </xf>
    <xf numFmtId="0" fontId="36" fillId="55" borderId="0" xfId="0" applyFont="1" applyFill="1" applyAlignment="1">
      <alignment horizontal="center"/>
    </xf>
    <xf numFmtId="0" fontId="36" fillId="55" borderId="35" xfId="0" applyFont="1" applyFill="1" applyBorder="1" applyAlignment="1">
      <alignment horizontal="center"/>
    </xf>
    <xf numFmtId="0" fontId="14" fillId="55" borderId="32" xfId="0" applyFont="1" applyFill="1" applyBorder="1" applyAlignment="1">
      <alignment horizontal="center" vertical="center" wrapText="1"/>
    </xf>
    <xf numFmtId="0" fontId="14" fillId="55" borderId="33" xfId="0" applyFont="1" applyFill="1" applyBorder="1" applyAlignment="1">
      <alignment horizontal="center" vertical="center" wrapText="1"/>
    </xf>
    <xf numFmtId="0" fontId="14" fillId="55" borderId="34" xfId="0" applyFont="1" applyFill="1" applyBorder="1" applyAlignment="1">
      <alignment horizontal="center" vertical="center" wrapText="1"/>
    </xf>
    <xf numFmtId="0" fontId="39" fillId="55" borderId="36" xfId="0" applyFont="1" applyFill="1" applyBorder="1" applyAlignment="1">
      <alignment horizontal="center"/>
    </xf>
    <xf numFmtId="0" fontId="39" fillId="55" borderId="0" xfId="0" applyFont="1" applyFill="1" applyAlignment="1">
      <alignment horizontal="center"/>
    </xf>
    <xf numFmtId="0" fontId="39" fillId="55" borderId="35" xfId="0" applyFont="1" applyFill="1" applyBorder="1" applyAlignment="1">
      <alignment horizontal="center"/>
    </xf>
    <xf numFmtId="0" fontId="39" fillId="55" borderId="29" xfId="0" applyFont="1" applyFill="1" applyBorder="1" applyAlignment="1">
      <alignment horizontal="center"/>
    </xf>
    <xf numFmtId="0" fontId="39" fillId="55" borderId="30" xfId="0" applyFont="1" applyFill="1" applyBorder="1" applyAlignment="1">
      <alignment horizontal="center"/>
    </xf>
    <xf numFmtId="0" fontId="39" fillId="55" borderId="31" xfId="0" applyFont="1" applyFill="1" applyBorder="1" applyAlignment="1">
      <alignment horizontal="center"/>
    </xf>
    <xf numFmtId="0" fontId="1" fillId="55" borderId="12" xfId="0" applyFont="1" applyFill="1" applyBorder="1" applyAlignment="1">
      <alignment horizontal="center" wrapText="1"/>
    </xf>
    <xf numFmtId="0" fontId="37" fillId="55" borderId="26" xfId="0" applyFont="1" applyFill="1" applyBorder="1" applyAlignment="1">
      <alignment horizontal="center" wrapText="1"/>
    </xf>
    <xf numFmtId="0" fontId="37" fillId="55" borderId="27" xfId="0" applyFont="1" applyFill="1" applyBorder="1" applyAlignment="1">
      <alignment horizontal="center"/>
    </xf>
    <xf numFmtId="0" fontId="37" fillId="55" borderId="28" xfId="0" applyFont="1" applyFill="1" applyBorder="1" applyAlignment="1">
      <alignment horizontal="center"/>
    </xf>
    <xf numFmtId="0" fontId="37" fillId="55" borderId="36" xfId="0" applyFont="1" applyFill="1" applyBorder="1" applyAlignment="1">
      <alignment horizontal="center"/>
    </xf>
    <xf numFmtId="0" fontId="37" fillId="55" borderId="0" xfId="0" applyFont="1" applyFill="1" applyAlignment="1">
      <alignment horizontal="center"/>
    </xf>
    <xf numFmtId="0" fontId="37" fillId="55" borderId="35" xfId="0" applyFont="1" applyFill="1" applyBorder="1" applyAlignment="1">
      <alignment horizontal="center"/>
    </xf>
    <xf numFmtId="0" fontId="37" fillId="55" borderId="29" xfId="0" applyFont="1" applyFill="1" applyBorder="1" applyAlignment="1">
      <alignment horizontal="center"/>
    </xf>
    <xf numFmtId="0" fontId="37" fillId="55" borderId="30" xfId="0" applyFont="1" applyFill="1" applyBorder="1" applyAlignment="1">
      <alignment horizontal="center"/>
    </xf>
    <xf numFmtId="0" fontId="37" fillId="55" borderId="31" xfId="0" applyFont="1" applyFill="1" applyBorder="1" applyAlignment="1">
      <alignment horizontal="center"/>
    </xf>
    <xf numFmtId="0" fontId="38" fillId="55" borderId="39" xfId="0" applyFont="1" applyFill="1" applyBorder="1" applyAlignment="1">
      <alignment horizontal="center" vertical="center" wrapText="1"/>
    </xf>
    <xf numFmtId="0" fontId="38" fillId="55" borderId="40" xfId="0" applyFont="1" applyFill="1" applyBorder="1" applyAlignment="1">
      <alignment horizontal="center" vertical="center" wrapText="1"/>
    </xf>
    <xf numFmtId="0" fontId="38" fillId="55" borderId="41" xfId="0" applyFont="1" applyFill="1" applyBorder="1" applyAlignment="1">
      <alignment horizontal="center" vertical="center" wrapText="1"/>
    </xf>
    <xf numFmtId="0" fontId="37" fillId="55" borderId="36" xfId="0" applyFont="1" applyFill="1" applyBorder="1" applyAlignment="1">
      <alignment horizontal="center" wrapText="1"/>
    </xf>
    <xf numFmtId="0" fontId="37" fillId="55" borderId="0" xfId="0" applyFont="1" applyFill="1" applyAlignment="1">
      <alignment horizontal="center" wrapText="1"/>
    </xf>
    <xf numFmtId="0" fontId="37" fillId="55" borderId="35" xfId="0" applyFont="1" applyFill="1" applyBorder="1" applyAlignment="1">
      <alignment horizontal="center" wrapText="1"/>
    </xf>
    <xf numFmtId="0" fontId="37" fillId="55" borderId="1" xfId="0" applyFont="1" applyFill="1" applyBorder="1" applyAlignment="1">
      <alignment horizontal="center" wrapText="1"/>
    </xf>
    <xf numFmtId="0" fontId="37" fillId="55" borderId="2" xfId="0" applyFont="1" applyFill="1" applyBorder="1" applyAlignment="1">
      <alignment horizontal="center"/>
    </xf>
    <xf numFmtId="0" fontId="37" fillId="55" borderId="3" xfId="0" applyFont="1" applyFill="1" applyBorder="1" applyAlignment="1">
      <alignment horizontal="center"/>
    </xf>
    <xf numFmtId="0" fontId="14" fillId="55" borderId="4" xfId="0" applyFont="1" applyFill="1" applyBorder="1" applyAlignment="1">
      <alignment horizontal="center"/>
    </xf>
    <xf numFmtId="0" fontId="14" fillId="55" borderId="0" xfId="0" applyFont="1" applyFill="1" applyAlignment="1">
      <alignment horizontal="center"/>
    </xf>
    <xf numFmtId="0" fontId="14" fillId="55" borderId="5" xfId="0" applyFont="1" applyFill="1" applyBorder="1" applyAlignment="1">
      <alignment horizontal="center"/>
    </xf>
    <xf numFmtId="0" fontId="14" fillId="55" borderId="6" xfId="0" applyFont="1" applyFill="1" applyBorder="1" applyAlignment="1">
      <alignment horizontal="center"/>
    </xf>
    <xf numFmtId="0" fontId="14" fillId="55" borderId="7" xfId="0" applyFont="1" applyFill="1" applyBorder="1" applyAlignment="1">
      <alignment horizontal="center"/>
    </xf>
    <xf numFmtId="0" fontId="14" fillId="55" borderId="8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7" fillId="55" borderId="4" xfId="0" applyFont="1" applyFill="1" applyBorder="1" applyAlignment="1">
      <alignment horizontal="center"/>
    </xf>
    <xf numFmtId="0" fontId="17" fillId="55" borderId="0" xfId="0" applyFont="1" applyFill="1" applyAlignment="1">
      <alignment horizontal="center"/>
    </xf>
    <xf numFmtId="0" fontId="17" fillId="55" borderId="5" xfId="0" applyFont="1" applyFill="1" applyBorder="1" applyAlignment="1">
      <alignment horizontal="center"/>
    </xf>
    <xf numFmtId="0" fontId="17" fillId="55" borderId="6" xfId="0" applyFont="1" applyFill="1" applyBorder="1" applyAlignment="1">
      <alignment horizontal="center"/>
    </xf>
    <xf numFmtId="0" fontId="17" fillId="55" borderId="7" xfId="0" applyFont="1" applyFill="1" applyBorder="1" applyAlignment="1">
      <alignment horizontal="center"/>
    </xf>
    <xf numFmtId="0" fontId="17" fillId="55" borderId="8" xfId="0" applyFont="1" applyFill="1" applyBorder="1" applyAlignment="1">
      <alignment horizontal="center"/>
    </xf>
    <xf numFmtId="0" fontId="40" fillId="2" borderId="0" xfId="0" applyFont="1" applyFill="1" applyAlignment="1">
      <alignment horizontal="left" wrapText="1"/>
    </xf>
    <xf numFmtId="0" fontId="37" fillId="55" borderId="4" xfId="0" applyFont="1" applyFill="1" applyBorder="1" applyAlignment="1">
      <alignment horizontal="center" wrapText="1"/>
    </xf>
    <xf numFmtId="0" fontId="37" fillId="55" borderId="5" xfId="0" applyFont="1" applyFill="1" applyBorder="1" applyAlignment="1">
      <alignment horizontal="center" wrapText="1"/>
    </xf>
    <xf numFmtId="0" fontId="37" fillId="55" borderId="2" xfId="0" applyFont="1" applyFill="1" applyBorder="1" applyAlignment="1">
      <alignment horizontal="center" wrapText="1"/>
    </xf>
    <xf numFmtId="0" fontId="37" fillId="55" borderId="3" xfId="0" applyFont="1" applyFill="1" applyBorder="1" applyAlignment="1">
      <alignment horizontal="center" wrapText="1"/>
    </xf>
    <xf numFmtId="0" fontId="37" fillId="55" borderId="6" xfId="0" applyFont="1" applyFill="1" applyBorder="1" applyAlignment="1">
      <alignment horizontal="center" wrapText="1"/>
    </xf>
    <xf numFmtId="0" fontId="37" fillId="55" borderId="7" xfId="0" applyFont="1" applyFill="1" applyBorder="1" applyAlignment="1">
      <alignment horizontal="center" wrapText="1"/>
    </xf>
    <xf numFmtId="0" fontId="37" fillId="55" borderId="8" xfId="0" applyFont="1" applyFill="1" applyBorder="1" applyAlignment="1">
      <alignment horizontal="center" wrapText="1"/>
    </xf>
    <xf numFmtId="0" fontId="14" fillId="55" borderId="15" xfId="0" applyFont="1" applyFill="1" applyBorder="1" applyAlignment="1">
      <alignment horizontal="center" vertical="center" wrapText="1"/>
    </xf>
    <xf numFmtId="0" fontId="14" fillId="55" borderId="14" xfId="0" applyFont="1" applyFill="1" applyBorder="1" applyAlignment="1">
      <alignment horizontal="center" vertical="center" wrapText="1"/>
    </xf>
    <xf numFmtId="0" fontId="14" fillId="55" borderId="9" xfId="0" applyFont="1" applyFill="1" applyBorder="1" applyAlignment="1">
      <alignment horizontal="center" vertical="center"/>
    </xf>
    <xf numFmtId="0" fontId="14" fillId="55" borderId="10" xfId="0" applyFont="1" applyFill="1" applyBorder="1" applyAlignment="1">
      <alignment horizontal="center" vertical="center"/>
    </xf>
    <xf numFmtId="0" fontId="14" fillId="55" borderId="11" xfId="0" applyFont="1" applyFill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37" fillId="55" borderId="1" xfId="0" applyFont="1" applyFill="1" applyBorder="1" applyAlignment="1">
      <alignment horizontal="center" vertical="center" wrapText="1"/>
    </xf>
    <xf numFmtId="0" fontId="37" fillId="55" borderId="2" xfId="0" applyFont="1" applyFill="1" applyBorder="1" applyAlignment="1">
      <alignment horizontal="center" vertical="center" wrapText="1"/>
    </xf>
    <xf numFmtId="0" fontId="37" fillId="55" borderId="3" xfId="0" applyFont="1" applyFill="1" applyBorder="1" applyAlignment="1">
      <alignment horizontal="center" vertical="center" wrapText="1"/>
    </xf>
    <xf numFmtId="0" fontId="37" fillId="55" borderId="4" xfId="0" applyFont="1" applyFill="1" applyBorder="1" applyAlignment="1">
      <alignment horizontal="center" vertical="center" wrapText="1"/>
    </xf>
    <xf numFmtId="0" fontId="37" fillId="55" borderId="0" xfId="0" applyFont="1" applyFill="1" applyAlignment="1">
      <alignment horizontal="center" vertical="center" wrapText="1"/>
    </xf>
    <xf numFmtId="0" fontId="37" fillId="55" borderId="5" xfId="0" applyFont="1" applyFill="1" applyBorder="1" applyAlignment="1">
      <alignment horizontal="center" vertical="center" wrapText="1"/>
    </xf>
    <xf numFmtId="0" fontId="37" fillId="55" borderId="6" xfId="0" applyFont="1" applyFill="1" applyBorder="1" applyAlignment="1">
      <alignment horizontal="center" vertical="center" wrapText="1"/>
    </xf>
    <xf numFmtId="0" fontId="37" fillId="55" borderId="7" xfId="0" applyFont="1" applyFill="1" applyBorder="1" applyAlignment="1">
      <alignment horizontal="center" vertical="center" wrapText="1"/>
    </xf>
    <xf numFmtId="0" fontId="37" fillId="55" borderId="8" xfId="0" applyFont="1" applyFill="1" applyBorder="1" applyAlignment="1">
      <alignment horizontal="center" vertical="center" wrapText="1"/>
    </xf>
    <xf numFmtId="0" fontId="14" fillId="55" borderId="12" xfId="0" applyFont="1" applyFill="1" applyBorder="1" applyAlignment="1">
      <alignment horizontal="center" vertical="center"/>
    </xf>
    <xf numFmtId="0" fontId="14" fillId="55" borderId="12" xfId="0" applyFont="1" applyFill="1" applyBorder="1" applyAlignment="1">
      <alignment horizontal="center" vertical="center" wrapText="1"/>
    </xf>
    <xf numFmtId="0" fontId="46" fillId="55" borderId="1" xfId="0" applyFont="1" applyFill="1" applyBorder="1" applyAlignment="1">
      <alignment horizontal="center" vertical="center" wrapText="1"/>
    </xf>
    <xf numFmtId="0" fontId="46" fillId="55" borderId="2" xfId="0" applyFont="1" applyFill="1" applyBorder="1" applyAlignment="1">
      <alignment horizontal="center" vertical="center" wrapText="1"/>
    </xf>
    <xf numFmtId="0" fontId="46" fillId="55" borderId="3" xfId="0" applyFont="1" applyFill="1" applyBorder="1" applyAlignment="1">
      <alignment horizontal="center" vertical="center" wrapText="1"/>
    </xf>
    <xf numFmtId="0" fontId="46" fillId="55" borderId="4" xfId="0" applyFont="1" applyFill="1" applyBorder="1" applyAlignment="1">
      <alignment horizontal="center" vertical="center" wrapText="1"/>
    </xf>
    <xf numFmtId="0" fontId="46" fillId="55" borderId="0" xfId="0" applyFont="1" applyFill="1" applyAlignment="1">
      <alignment horizontal="center" vertical="center" wrapText="1"/>
    </xf>
    <xf numFmtId="0" fontId="46" fillId="55" borderId="5" xfId="0" applyFont="1" applyFill="1" applyBorder="1" applyAlignment="1">
      <alignment horizontal="center" vertical="center" wrapText="1"/>
    </xf>
    <xf numFmtId="0" fontId="14" fillId="55" borderId="43" xfId="0" applyFont="1" applyFill="1" applyBorder="1" applyAlignment="1">
      <alignment horizontal="center" vertical="center" wrapText="1"/>
    </xf>
    <xf numFmtId="0" fontId="14" fillId="55" borderId="46" xfId="0" applyFont="1" applyFill="1" applyBorder="1" applyAlignment="1">
      <alignment horizontal="center" vertical="center" wrapText="1"/>
    </xf>
    <xf numFmtId="0" fontId="14" fillId="55" borderId="44" xfId="0" applyFont="1" applyFill="1" applyBorder="1" applyAlignment="1">
      <alignment horizontal="center" vertical="center"/>
    </xf>
    <xf numFmtId="0" fontId="14" fillId="55" borderId="45" xfId="0" applyFont="1" applyFill="1" applyBorder="1" applyAlignment="1">
      <alignment horizontal="center" vertical="center" wrapText="1"/>
    </xf>
    <xf numFmtId="0" fontId="14" fillId="55" borderId="47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/>
    </xf>
    <xf numFmtId="0" fontId="38" fillId="55" borderId="1" xfId="0" applyFont="1" applyFill="1" applyBorder="1" applyAlignment="1">
      <alignment horizontal="center" vertical="top" wrapText="1"/>
    </xf>
    <xf numFmtId="0" fontId="38" fillId="55" borderId="2" xfId="0" applyFont="1" applyFill="1" applyBorder="1" applyAlignment="1">
      <alignment horizontal="center" vertical="top" wrapText="1"/>
    </xf>
    <xf numFmtId="0" fontId="38" fillId="55" borderId="3" xfId="0" applyFont="1" applyFill="1" applyBorder="1" applyAlignment="1">
      <alignment horizontal="center" vertical="top" wrapText="1"/>
    </xf>
    <xf numFmtId="0" fontId="38" fillId="55" borderId="4" xfId="0" applyFont="1" applyFill="1" applyBorder="1" applyAlignment="1">
      <alignment horizontal="center" vertical="top" wrapText="1"/>
    </xf>
    <xf numFmtId="0" fontId="38" fillId="55" borderId="0" xfId="0" applyFont="1" applyFill="1" applyAlignment="1">
      <alignment horizontal="center" vertical="top" wrapText="1"/>
    </xf>
    <xf numFmtId="0" fontId="38" fillId="55" borderId="5" xfId="0" applyFont="1" applyFill="1" applyBorder="1" applyAlignment="1">
      <alignment horizontal="center" vertical="top" wrapText="1"/>
    </xf>
    <xf numFmtId="0" fontId="38" fillId="55" borderId="6" xfId="0" applyFont="1" applyFill="1" applyBorder="1" applyAlignment="1">
      <alignment horizontal="center" vertical="top" wrapText="1"/>
    </xf>
    <xf numFmtId="0" fontId="38" fillId="55" borderId="7" xfId="0" applyFont="1" applyFill="1" applyBorder="1" applyAlignment="1">
      <alignment horizontal="center" vertical="top" wrapText="1"/>
    </xf>
    <xf numFmtId="0" fontId="38" fillId="55" borderId="8" xfId="0" applyFont="1" applyFill="1" applyBorder="1" applyAlignment="1">
      <alignment horizontal="center" vertical="top" wrapText="1"/>
    </xf>
  </cellXfs>
  <cellStyles count="6322">
    <cellStyle name="20% - Énfasis1" xfId="18" builtinId="30" customBuiltin="1"/>
    <cellStyle name="20% - Énfasis1 2" xfId="62" xr:uid="{00000000-0005-0000-0000-000001000000}"/>
    <cellStyle name="20% - Énfasis1 2 2" xfId="298" xr:uid="{00000000-0005-0000-0000-000002000000}"/>
    <cellStyle name="20% - Énfasis1 2 2 2" xfId="874" xr:uid="{00000000-0005-0000-0000-000003000000}"/>
    <cellStyle name="20% - Énfasis1 2 2 2 2" xfId="1520" xr:uid="{00000000-0005-0000-0000-000004000000}"/>
    <cellStyle name="20% - Énfasis1 2 2 2 3" xfId="5196" xr:uid="{00000000-0005-0000-0000-000005000000}"/>
    <cellStyle name="20% - Énfasis1 2 2 3" xfId="1053" xr:uid="{00000000-0005-0000-0000-000006000000}"/>
    <cellStyle name="20% - Énfasis1 2 2 3 2" xfId="1893" xr:uid="{00000000-0005-0000-0000-000007000000}"/>
    <cellStyle name="20% - Énfasis1 2 2 4" xfId="1441" xr:uid="{00000000-0005-0000-0000-000008000000}"/>
    <cellStyle name="20% - Énfasis1 2 2 5" xfId="4735" xr:uid="{00000000-0005-0000-0000-000009000000}"/>
    <cellStyle name="20% - Énfasis1 2 3" xfId="299" xr:uid="{00000000-0005-0000-0000-00000A000000}"/>
    <cellStyle name="20% - Énfasis1 2 3 2" xfId="1519" xr:uid="{00000000-0005-0000-0000-00000B000000}"/>
    <cellStyle name="20% - Énfasis1 2 3 2 2" xfId="5715" xr:uid="{00000000-0005-0000-0000-00000C000000}"/>
    <cellStyle name="20% - Énfasis1 2 3 2 3" xfId="5319" xr:uid="{00000000-0005-0000-0000-00000D000000}"/>
    <cellStyle name="20% - Énfasis1 2 3 3" xfId="5582" xr:uid="{00000000-0005-0000-0000-00000E000000}"/>
    <cellStyle name="20% - Énfasis1 2 3 3 2" xfId="6213" xr:uid="{00000000-0005-0000-0000-00000F000000}"/>
    <cellStyle name="20% - Énfasis1 2 3 4" xfId="4928" xr:uid="{00000000-0005-0000-0000-000010000000}"/>
    <cellStyle name="20% - Énfasis1 2 4" xfId="939" xr:uid="{00000000-0005-0000-0000-000011000000}"/>
    <cellStyle name="20% - Énfasis1 2 4 2" xfId="1779" xr:uid="{00000000-0005-0000-0000-000012000000}"/>
    <cellStyle name="20% - Énfasis1 2 4 3" xfId="5025" xr:uid="{00000000-0005-0000-0000-000013000000}"/>
    <cellStyle name="20% - Énfasis1 2 5" xfId="1320" xr:uid="{00000000-0005-0000-0000-000014000000}"/>
    <cellStyle name="20% - Énfasis1 2 5 2" xfId="5873" xr:uid="{00000000-0005-0000-0000-000015000000}"/>
    <cellStyle name="20% - Énfasis1 2 6" xfId="4600" xr:uid="{00000000-0005-0000-0000-000016000000}"/>
    <cellStyle name="20% - Énfasis1 3" xfId="300" xr:uid="{00000000-0005-0000-0000-000017000000}"/>
    <cellStyle name="20% - Énfasis1 3 2" xfId="301" xr:uid="{00000000-0005-0000-0000-000018000000}"/>
    <cellStyle name="20% - Énfasis1 3 2 2" xfId="1521" xr:uid="{00000000-0005-0000-0000-000019000000}"/>
    <cellStyle name="20% - Énfasis1 3 2 2 2" xfId="6042" xr:uid="{00000000-0005-0000-0000-00001A000000}"/>
    <cellStyle name="20% - Énfasis1 3 2 3" xfId="5171" xr:uid="{00000000-0005-0000-0000-00001B000000}"/>
    <cellStyle name="20% - Énfasis1 3 2 3 2" xfId="6135" xr:uid="{00000000-0005-0000-0000-00001C000000}"/>
    <cellStyle name="20% - Énfasis1 3 2 4" xfId="5932" xr:uid="{00000000-0005-0000-0000-00001D000000}"/>
    <cellStyle name="20% - Énfasis1 3 3" xfId="1023" xr:uid="{00000000-0005-0000-0000-00001E000000}"/>
    <cellStyle name="20% - Énfasis1 3 3 2" xfId="1863" xr:uid="{00000000-0005-0000-0000-00001F000000}"/>
    <cellStyle name="20% - Énfasis1 3 4" xfId="1411" xr:uid="{00000000-0005-0000-0000-000020000000}"/>
    <cellStyle name="20% - Énfasis1 3 4 2" xfId="6199" xr:uid="{00000000-0005-0000-0000-000021000000}"/>
    <cellStyle name="20% - Énfasis1 3 5" xfId="4715" xr:uid="{00000000-0005-0000-0000-000022000000}"/>
    <cellStyle name="20% - Énfasis1 4" xfId="302" xr:uid="{00000000-0005-0000-0000-000023000000}"/>
    <cellStyle name="20% - Énfasis1 4 2" xfId="1749" xr:uid="{00000000-0005-0000-0000-000024000000}"/>
    <cellStyle name="20% - Énfasis1 4 2 2" xfId="5698" xr:uid="{00000000-0005-0000-0000-000025000000}"/>
    <cellStyle name="20% - Énfasis1 4 2 3" xfId="5290" xr:uid="{00000000-0005-0000-0000-000026000000}"/>
    <cellStyle name="20% - Énfasis1 4 3" xfId="5564" xr:uid="{00000000-0005-0000-0000-000027000000}"/>
    <cellStyle name="20% - Énfasis1 4 3 2" xfId="5997" xr:uid="{00000000-0005-0000-0000-000028000000}"/>
    <cellStyle name="20% - Énfasis1 4 4" xfId="4899" xr:uid="{00000000-0005-0000-0000-000029000000}"/>
    <cellStyle name="20% - Énfasis1 5" xfId="1287" xr:uid="{00000000-0005-0000-0000-00002A000000}"/>
    <cellStyle name="20% - Énfasis1 5 2" xfId="5629" xr:uid="{00000000-0005-0000-0000-00002B000000}"/>
    <cellStyle name="20% - Énfasis1 5 3" xfId="5024" xr:uid="{00000000-0005-0000-0000-00002C000000}"/>
    <cellStyle name="20% - Énfasis1 6" xfId="5442" xr:uid="{00000000-0005-0000-0000-00002D000000}"/>
    <cellStyle name="20% - Énfasis1 7" xfId="4571" xr:uid="{00000000-0005-0000-0000-00002E000000}"/>
    <cellStyle name="20% - Énfasis2" xfId="22" builtinId="34" customBuiltin="1"/>
    <cellStyle name="20% - Énfasis2 2" xfId="63" xr:uid="{00000000-0005-0000-0000-000030000000}"/>
    <cellStyle name="20% - Énfasis2 2 2" xfId="303" xr:uid="{00000000-0005-0000-0000-000031000000}"/>
    <cellStyle name="20% - Énfasis2 2 2 2" xfId="875" xr:uid="{00000000-0005-0000-0000-000032000000}"/>
    <cellStyle name="20% - Énfasis2 2 2 2 2" xfId="1523" xr:uid="{00000000-0005-0000-0000-000033000000}"/>
    <cellStyle name="20% - Énfasis2 2 2 2 3" xfId="5197" xr:uid="{00000000-0005-0000-0000-000034000000}"/>
    <cellStyle name="20% - Énfasis2 2 2 3" xfId="1054" xr:uid="{00000000-0005-0000-0000-000035000000}"/>
    <cellStyle name="20% - Énfasis2 2 2 3 2" xfId="1894" xr:uid="{00000000-0005-0000-0000-000036000000}"/>
    <cellStyle name="20% - Énfasis2 2 2 4" xfId="1442" xr:uid="{00000000-0005-0000-0000-000037000000}"/>
    <cellStyle name="20% - Énfasis2 2 2 5" xfId="4736" xr:uid="{00000000-0005-0000-0000-000038000000}"/>
    <cellStyle name="20% - Énfasis2 2 3" xfId="304" xr:uid="{00000000-0005-0000-0000-000039000000}"/>
    <cellStyle name="20% - Énfasis2 2 3 2" xfId="1522" xr:uid="{00000000-0005-0000-0000-00003A000000}"/>
    <cellStyle name="20% - Énfasis2 2 3 2 2" xfId="5716" xr:uid="{00000000-0005-0000-0000-00003B000000}"/>
    <cellStyle name="20% - Énfasis2 2 3 2 3" xfId="5320" xr:uid="{00000000-0005-0000-0000-00003C000000}"/>
    <cellStyle name="20% - Énfasis2 2 3 3" xfId="5583" xr:uid="{00000000-0005-0000-0000-00003D000000}"/>
    <cellStyle name="20% - Énfasis2 2 3 3 2" xfId="6140" xr:uid="{00000000-0005-0000-0000-00003E000000}"/>
    <cellStyle name="20% - Énfasis2 2 3 4" xfId="4929" xr:uid="{00000000-0005-0000-0000-00003F000000}"/>
    <cellStyle name="20% - Énfasis2 2 4" xfId="940" xr:uid="{00000000-0005-0000-0000-000040000000}"/>
    <cellStyle name="20% - Énfasis2 2 4 2" xfId="1780" xr:uid="{00000000-0005-0000-0000-000041000000}"/>
    <cellStyle name="20% - Énfasis2 2 4 3" xfId="5027" xr:uid="{00000000-0005-0000-0000-000042000000}"/>
    <cellStyle name="20% - Énfasis2 2 5" xfId="1321" xr:uid="{00000000-0005-0000-0000-000043000000}"/>
    <cellStyle name="20% - Énfasis2 2 5 2" xfId="6185" xr:uid="{00000000-0005-0000-0000-000044000000}"/>
    <cellStyle name="20% - Énfasis2 2 6" xfId="4601" xr:uid="{00000000-0005-0000-0000-000045000000}"/>
    <cellStyle name="20% - Énfasis2 3" xfId="305" xr:uid="{00000000-0005-0000-0000-000046000000}"/>
    <cellStyle name="20% - Énfasis2 3 2" xfId="306" xr:uid="{00000000-0005-0000-0000-000047000000}"/>
    <cellStyle name="20% - Énfasis2 3 2 2" xfId="1524" xr:uid="{00000000-0005-0000-0000-000048000000}"/>
    <cellStyle name="20% - Énfasis2 3 2 2 2" xfId="5935" xr:uid="{00000000-0005-0000-0000-000049000000}"/>
    <cellStyle name="20% - Énfasis2 3 2 3" xfId="5173" xr:uid="{00000000-0005-0000-0000-00004A000000}"/>
    <cellStyle name="20% - Énfasis2 3 2 3 2" xfId="6078" xr:uid="{00000000-0005-0000-0000-00004B000000}"/>
    <cellStyle name="20% - Énfasis2 3 2 4" xfId="6287" xr:uid="{00000000-0005-0000-0000-00004C000000}"/>
    <cellStyle name="20% - Énfasis2 3 3" xfId="1025" xr:uid="{00000000-0005-0000-0000-00004D000000}"/>
    <cellStyle name="20% - Énfasis2 3 3 2" xfId="1865" xr:uid="{00000000-0005-0000-0000-00004E000000}"/>
    <cellStyle name="20% - Énfasis2 3 4" xfId="1413" xr:uid="{00000000-0005-0000-0000-00004F000000}"/>
    <cellStyle name="20% - Énfasis2 3 4 2" xfId="6126" xr:uid="{00000000-0005-0000-0000-000050000000}"/>
    <cellStyle name="20% - Énfasis2 3 5" xfId="4717" xr:uid="{00000000-0005-0000-0000-000051000000}"/>
    <cellStyle name="20% - Énfasis2 4" xfId="307" xr:uid="{00000000-0005-0000-0000-000052000000}"/>
    <cellStyle name="20% - Énfasis2 4 2" xfId="1751" xr:uid="{00000000-0005-0000-0000-000053000000}"/>
    <cellStyle name="20% - Énfasis2 4 2 2" xfId="5700" xr:uid="{00000000-0005-0000-0000-000054000000}"/>
    <cellStyle name="20% - Énfasis2 4 2 3" xfId="5292" xr:uid="{00000000-0005-0000-0000-000055000000}"/>
    <cellStyle name="20% - Énfasis2 4 3" xfId="5566" xr:uid="{00000000-0005-0000-0000-000056000000}"/>
    <cellStyle name="20% - Énfasis2 4 3 2" xfId="6130" xr:uid="{00000000-0005-0000-0000-000057000000}"/>
    <cellStyle name="20% - Énfasis2 4 4" xfId="4901" xr:uid="{00000000-0005-0000-0000-000058000000}"/>
    <cellStyle name="20% - Énfasis2 5" xfId="1289" xr:uid="{00000000-0005-0000-0000-000059000000}"/>
    <cellStyle name="20% - Énfasis2 5 2" xfId="5630" xr:uid="{00000000-0005-0000-0000-00005A000000}"/>
    <cellStyle name="20% - Énfasis2 5 3" xfId="5026" xr:uid="{00000000-0005-0000-0000-00005B000000}"/>
    <cellStyle name="20% - Énfasis2 6" xfId="5444" xr:uid="{00000000-0005-0000-0000-00005C000000}"/>
    <cellStyle name="20% - Énfasis2 7" xfId="4573" xr:uid="{00000000-0005-0000-0000-00005D000000}"/>
    <cellStyle name="20% - Énfasis3" xfId="26" builtinId="38" customBuiltin="1"/>
    <cellStyle name="20% - Énfasis3 2" xfId="64" xr:uid="{00000000-0005-0000-0000-00005F000000}"/>
    <cellStyle name="20% - Énfasis3 2 2" xfId="308" xr:uid="{00000000-0005-0000-0000-000060000000}"/>
    <cellStyle name="20% - Énfasis3 2 2 2" xfId="876" xr:uid="{00000000-0005-0000-0000-000061000000}"/>
    <cellStyle name="20% - Énfasis3 2 2 2 2" xfId="1526" xr:uid="{00000000-0005-0000-0000-000062000000}"/>
    <cellStyle name="20% - Énfasis3 2 2 2 3" xfId="5198" xr:uid="{00000000-0005-0000-0000-000063000000}"/>
    <cellStyle name="20% - Énfasis3 2 2 3" xfId="1055" xr:uid="{00000000-0005-0000-0000-000064000000}"/>
    <cellStyle name="20% - Énfasis3 2 2 3 2" xfId="1895" xr:uid="{00000000-0005-0000-0000-000065000000}"/>
    <cellStyle name="20% - Énfasis3 2 2 4" xfId="1443" xr:uid="{00000000-0005-0000-0000-000066000000}"/>
    <cellStyle name="20% - Énfasis3 2 2 5" xfId="4737" xr:uid="{00000000-0005-0000-0000-000067000000}"/>
    <cellStyle name="20% - Énfasis3 2 3" xfId="309" xr:uid="{00000000-0005-0000-0000-000068000000}"/>
    <cellStyle name="20% - Énfasis3 2 3 2" xfId="1525" xr:uid="{00000000-0005-0000-0000-000069000000}"/>
    <cellStyle name="20% - Énfasis3 2 3 2 2" xfId="5717" xr:uid="{00000000-0005-0000-0000-00006A000000}"/>
    <cellStyle name="20% - Énfasis3 2 3 2 3" xfId="5321" xr:uid="{00000000-0005-0000-0000-00006B000000}"/>
    <cellStyle name="20% - Énfasis3 2 3 3" xfId="5584" xr:uid="{00000000-0005-0000-0000-00006C000000}"/>
    <cellStyle name="20% - Énfasis3 2 3 3 2" xfId="6084" xr:uid="{00000000-0005-0000-0000-00006D000000}"/>
    <cellStyle name="20% - Énfasis3 2 3 4" xfId="4930" xr:uid="{00000000-0005-0000-0000-00006E000000}"/>
    <cellStyle name="20% - Énfasis3 2 4" xfId="941" xr:uid="{00000000-0005-0000-0000-00006F000000}"/>
    <cellStyle name="20% - Énfasis3 2 4 2" xfId="1781" xr:uid="{00000000-0005-0000-0000-000070000000}"/>
    <cellStyle name="20% - Énfasis3 2 4 3" xfId="5029" xr:uid="{00000000-0005-0000-0000-000071000000}"/>
    <cellStyle name="20% - Énfasis3 2 5" xfId="1322" xr:uid="{00000000-0005-0000-0000-000072000000}"/>
    <cellStyle name="20% - Énfasis3 2 5 2" xfId="6298" xr:uid="{00000000-0005-0000-0000-000073000000}"/>
    <cellStyle name="20% - Énfasis3 2 6" xfId="4602" xr:uid="{00000000-0005-0000-0000-000074000000}"/>
    <cellStyle name="20% - Énfasis3 3" xfId="310" xr:uid="{00000000-0005-0000-0000-000075000000}"/>
    <cellStyle name="20% - Énfasis3 3 2" xfId="311" xr:uid="{00000000-0005-0000-0000-000076000000}"/>
    <cellStyle name="20% - Énfasis3 3 2 2" xfId="1527" xr:uid="{00000000-0005-0000-0000-000077000000}"/>
    <cellStyle name="20% - Énfasis3 3 2 2 2" xfId="6177" xr:uid="{00000000-0005-0000-0000-000078000000}"/>
    <cellStyle name="20% - Énfasis3 3 2 3" xfId="5175" xr:uid="{00000000-0005-0000-0000-000079000000}"/>
    <cellStyle name="20% - Énfasis3 3 2 3 2" xfId="6001" xr:uid="{00000000-0005-0000-0000-00007A000000}"/>
    <cellStyle name="20% - Énfasis3 3 2 4" xfId="6264" xr:uid="{00000000-0005-0000-0000-00007B000000}"/>
    <cellStyle name="20% - Énfasis3 3 3" xfId="1027" xr:uid="{00000000-0005-0000-0000-00007C000000}"/>
    <cellStyle name="20% - Énfasis3 3 3 2" xfId="1867" xr:uid="{00000000-0005-0000-0000-00007D000000}"/>
    <cellStyle name="20% - Énfasis3 3 4" xfId="1415" xr:uid="{00000000-0005-0000-0000-00007E000000}"/>
    <cellStyle name="20% - Énfasis3 3 4 2" xfId="6068" xr:uid="{00000000-0005-0000-0000-00007F000000}"/>
    <cellStyle name="20% - Énfasis3 3 5" xfId="4719" xr:uid="{00000000-0005-0000-0000-000080000000}"/>
    <cellStyle name="20% - Énfasis3 4" xfId="312" xr:uid="{00000000-0005-0000-0000-000081000000}"/>
    <cellStyle name="20% - Énfasis3 4 2" xfId="1753" xr:uid="{00000000-0005-0000-0000-000082000000}"/>
    <cellStyle name="20% - Énfasis3 4 2 2" xfId="5702" xr:uid="{00000000-0005-0000-0000-000083000000}"/>
    <cellStyle name="20% - Énfasis3 4 2 3" xfId="5294" xr:uid="{00000000-0005-0000-0000-000084000000}"/>
    <cellStyle name="20% - Énfasis3 4 3" xfId="5568" xr:uid="{00000000-0005-0000-0000-000085000000}"/>
    <cellStyle name="20% - Énfasis3 4 3 2" xfId="5998" xr:uid="{00000000-0005-0000-0000-000086000000}"/>
    <cellStyle name="20% - Énfasis3 4 4" xfId="4903" xr:uid="{00000000-0005-0000-0000-000087000000}"/>
    <cellStyle name="20% - Énfasis3 5" xfId="1291" xr:uid="{00000000-0005-0000-0000-000088000000}"/>
    <cellStyle name="20% - Énfasis3 5 2" xfId="5631" xr:uid="{00000000-0005-0000-0000-000089000000}"/>
    <cellStyle name="20% - Énfasis3 5 3" xfId="5028" xr:uid="{00000000-0005-0000-0000-00008A000000}"/>
    <cellStyle name="20% - Énfasis3 6" xfId="5446" xr:uid="{00000000-0005-0000-0000-00008B000000}"/>
    <cellStyle name="20% - Énfasis3 7" xfId="4575" xr:uid="{00000000-0005-0000-0000-00008C000000}"/>
    <cellStyle name="20% - Énfasis4" xfId="30" builtinId="42" customBuiltin="1"/>
    <cellStyle name="20% - Énfasis4 2" xfId="65" xr:uid="{00000000-0005-0000-0000-00008E000000}"/>
    <cellStyle name="20% - Énfasis4 2 2" xfId="313" xr:uid="{00000000-0005-0000-0000-00008F000000}"/>
    <cellStyle name="20% - Énfasis4 2 2 2" xfId="877" xr:uid="{00000000-0005-0000-0000-000090000000}"/>
    <cellStyle name="20% - Énfasis4 2 2 2 2" xfId="1529" xr:uid="{00000000-0005-0000-0000-000091000000}"/>
    <cellStyle name="20% - Énfasis4 2 2 2 3" xfId="5199" xr:uid="{00000000-0005-0000-0000-000092000000}"/>
    <cellStyle name="20% - Énfasis4 2 2 3" xfId="1056" xr:uid="{00000000-0005-0000-0000-000093000000}"/>
    <cellStyle name="20% - Énfasis4 2 2 3 2" xfId="1896" xr:uid="{00000000-0005-0000-0000-000094000000}"/>
    <cellStyle name="20% - Énfasis4 2 2 4" xfId="1444" xr:uid="{00000000-0005-0000-0000-000095000000}"/>
    <cellStyle name="20% - Énfasis4 2 2 5" xfId="4738" xr:uid="{00000000-0005-0000-0000-000096000000}"/>
    <cellStyle name="20% - Énfasis4 2 3" xfId="314" xr:uid="{00000000-0005-0000-0000-000097000000}"/>
    <cellStyle name="20% - Énfasis4 2 3 2" xfId="1528" xr:uid="{00000000-0005-0000-0000-000098000000}"/>
    <cellStyle name="20% - Énfasis4 2 3 2 2" xfId="5718" xr:uid="{00000000-0005-0000-0000-000099000000}"/>
    <cellStyle name="20% - Énfasis4 2 3 2 3" xfId="5322" xr:uid="{00000000-0005-0000-0000-00009A000000}"/>
    <cellStyle name="20% - Énfasis4 2 3 3" xfId="5585" xr:uid="{00000000-0005-0000-0000-00009B000000}"/>
    <cellStyle name="20% - Énfasis4 2 3 3 2" xfId="6006" xr:uid="{00000000-0005-0000-0000-00009C000000}"/>
    <cellStyle name="20% - Énfasis4 2 3 4" xfId="4931" xr:uid="{00000000-0005-0000-0000-00009D000000}"/>
    <cellStyle name="20% - Énfasis4 2 4" xfId="942" xr:uid="{00000000-0005-0000-0000-00009E000000}"/>
    <cellStyle name="20% - Énfasis4 2 4 2" xfId="1782" xr:uid="{00000000-0005-0000-0000-00009F000000}"/>
    <cellStyle name="20% - Énfasis4 2 4 3" xfId="5031" xr:uid="{00000000-0005-0000-0000-0000A0000000}"/>
    <cellStyle name="20% - Énfasis4 2 5" xfId="1323" xr:uid="{00000000-0005-0000-0000-0000A1000000}"/>
    <cellStyle name="20% - Énfasis4 2 5 2" xfId="6055" xr:uid="{00000000-0005-0000-0000-0000A2000000}"/>
    <cellStyle name="20% - Énfasis4 2 6" xfId="4603" xr:uid="{00000000-0005-0000-0000-0000A3000000}"/>
    <cellStyle name="20% - Énfasis4 3" xfId="315" xr:uid="{00000000-0005-0000-0000-0000A4000000}"/>
    <cellStyle name="20% - Énfasis4 3 2" xfId="316" xr:uid="{00000000-0005-0000-0000-0000A5000000}"/>
    <cellStyle name="20% - Énfasis4 3 2 2" xfId="1530" xr:uid="{00000000-0005-0000-0000-0000A6000000}"/>
    <cellStyle name="20% - Énfasis4 3 2 2 2" xfId="6257" xr:uid="{00000000-0005-0000-0000-0000A7000000}"/>
    <cellStyle name="20% - Énfasis4 3 2 3" xfId="5177" xr:uid="{00000000-0005-0000-0000-0000A8000000}"/>
    <cellStyle name="20% - Énfasis4 3 2 3 2" xfId="6209" xr:uid="{00000000-0005-0000-0000-0000A9000000}"/>
    <cellStyle name="20% - Énfasis4 3 2 4" xfId="6304" xr:uid="{00000000-0005-0000-0000-0000AA000000}"/>
    <cellStyle name="20% - Énfasis4 3 3" xfId="1029" xr:uid="{00000000-0005-0000-0000-0000AB000000}"/>
    <cellStyle name="20% - Énfasis4 3 3 2" xfId="1869" xr:uid="{00000000-0005-0000-0000-0000AC000000}"/>
    <cellStyle name="20% - Énfasis4 3 4" xfId="1417" xr:uid="{00000000-0005-0000-0000-0000AD000000}"/>
    <cellStyle name="20% - Énfasis4 3 4 2" xfId="5994" xr:uid="{00000000-0005-0000-0000-0000AE000000}"/>
    <cellStyle name="20% - Énfasis4 3 5" xfId="4721" xr:uid="{00000000-0005-0000-0000-0000AF000000}"/>
    <cellStyle name="20% - Énfasis4 4" xfId="317" xr:uid="{00000000-0005-0000-0000-0000B0000000}"/>
    <cellStyle name="20% - Énfasis4 4 2" xfId="1755" xr:uid="{00000000-0005-0000-0000-0000B1000000}"/>
    <cellStyle name="20% - Énfasis4 4 2 2" xfId="5704" xr:uid="{00000000-0005-0000-0000-0000B2000000}"/>
    <cellStyle name="20% - Énfasis4 4 2 3" xfId="5296" xr:uid="{00000000-0005-0000-0000-0000B3000000}"/>
    <cellStyle name="20% - Énfasis4 4 3" xfId="5570" xr:uid="{00000000-0005-0000-0000-0000B4000000}"/>
    <cellStyle name="20% - Énfasis4 4 3 2" xfId="6131" xr:uid="{00000000-0005-0000-0000-0000B5000000}"/>
    <cellStyle name="20% - Énfasis4 4 4" xfId="4905" xr:uid="{00000000-0005-0000-0000-0000B6000000}"/>
    <cellStyle name="20% - Énfasis4 5" xfId="1293" xr:uid="{00000000-0005-0000-0000-0000B7000000}"/>
    <cellStyle name="20% - Énfasis4 5 2" xfId="5632" xr:uid="{00000000-0005-0000-0000-0000B8000000}"/>
    <cellStyle name="20% - Énfasis4 5 3" xfId="5030" xr:uid="{00000000-0005-0000-0000-0000B9000000}"/>
    <cellStyle name="20% - Énfasis4 6" xfId="5448" xr:uid="{00000000-0005-0000-0000-0000BA000000}"/>
    <cellStyle name="20% - Énfasis4 7" xfId="4577" xr:uid="{00000000-0005-0000-0000-0000BB000000}"/>
    <cellStyle name="20% - Énfasis5" xfId="34" builtinId="46" customBuiltin="1"/>
    <cellStyle name="20% - Énfasis5 2" xfId="66" xr:uid="{00000000-0005-0000-0000-0000BD000000}"/>
    <cellStyle name="20% - Énfasis5 2 2" xfId="318" xr:uid="{00000000-0005-0000-0000-0000BE000000}"/>
    <cellStyle name="20% - Énfasis5 2 2 2" xfId="878" xr:uid="{00000000-0005-0000-0000-0000BF000000}"/>
    <cellStyle name="20% - Énfasis5 2 2 2 2" xfId="1532" xr:uid="{00000000-0005-0000-0000-0000C0000000}"/>
    <cellStyle name="20% - Énfasis5 2 2 2 3" xfId="5200" xr:uid="{00000000-0005-0000-0000-0000C1000000}"/>
    <cellStyle name="20% - Énfasis5 2 2 3" xfId="1057" xr:uid="{00000000-0005-0000-0000-0000C2000000}"/>
    <cellStyle name="20% - Énfasis5 2 2 3 2" xfId="1897" xr:uid="{00000000-0005-0000-0000-0000C3000000}"/>
    <cellStyle name="20% - Énfasis5 2 2 4" xfId="1445" xr:uid="{00000000-0005-0000-0000-0000C4000000}"/>
    <cellStyle name="20% - Énfasis5 2 2 5" xfId="4739" xr:uid="{00000000-0005-0000-0000-0000C5000000}"/>
    <cellStyle name="20% - Énfasis5 2 3" xfId="319" xr:uid="{00000000-0005-0000-0000-0000C6000000}"/>
    <cellStyle name="20% - Énfasis5 2 3 2" xfId="1531" xr:uid="{00000000-0005-0000-0000-0000C7000000}"/>
    <cellStyle name="20% - Énfasis5 2 3 2 2" xfId="5719" xr:uid="{00000000-0005-0000-0000-0000C8000000}"/>
    <cellStyle name="20% - Énfasis5 2 3 2 3" xfId="5323" xr:uid="{00000000-0005-0000-0000-0000C9000000}"/>
    <cellStyle name="20% - Énfasis5 2 3 3" xfId="5586" xr:uid="{00000000-0005-0000-0000-0000CA000000}"/>
    <cellStyle name="20% - Énfasis5 2 3 3 2" xfId="6214" xr:uid="{00000000-0005-0000-0000-0000CB000000}"/>
    <cellStyle name="20% - Énfasis5 2 3 4" xfId="4932" xr:uid="{00000000-0005-0000-0000-0000CC000000}"/>
    <cellStyle name="20% - Énfasis5 2 4" xfId="943" xr:uid="{00000000-0005-0000-0000-0000CD000000}"/>
    <cellStyle name="20% - Énfasis5 2 4 2" xfId="1783" xr:uid="{00000000-0005-0000-0000-0000CE000000}"/>
    <cellStyle name="20% - Énfasis5 2 4 3" xfId="5033" xr:uid="{00000000-0005-0000-0000-0000CF000000}"/>
    <cellStyle name="20% - Énfasis5 2 5" xfId="1324" xr:uid="{00000000-0005-0000-0000-0000D0000000}"/>
    <cellStyle name="20% - Énfasis5 2 5 2" xfId="5903" xr:uid="{00000000-0005-0000-0000-0000D1000000}"/>
    <cellStyle name="20% - Énfasis5 2 6" xfId="4604" xr:uid="{00000000-0005-0000-0000-0000D2000000}"/>
    <cellStyle name="20% - Énfasis5 3" xfId="320" xr:uid="{00000000-0005-0000-0000-0000D3000000}"/>
    <cellStyle name="20% - Énfasis5 3 2" xfId="321" xr:uid="{00000000-0005-0000-0000-0000D4000000}"/>
    <cellStyle name="20% - Énfasis5 3 2 2" xfId="1533" xr:uid="{00000000-0005-0000-0000-0000D5000000}"/>
    <cellStyle name="20% - Énfasis5 3 2 2 2" xfId="6043" xr:uid="{00000000-0005-0000-0000-0000D6000000}"/>
    <cellStyle name="20% - Énfasis5 3 2 3" xfId="5179" xr:uid="{00000000-0005-0000-0000-0000D7000000}"/>
    <cellStyle name="20% - Énfasis5 3 2 3 2" xfId="6136" xr:uid="{00000000-0005-0000-0000-0000D8000000}"/>
    <cellStyle name="20% - Énfasis5 3 2 4" xfId="5951" xr:uid="{00000000-0005-0000-0000-0000D9000000}"/>
    <cellStyle name="20% - Énfasis5 3 3" xfId="1031" xr:uid="{00000000-0005-0000-0000-0000DA000000}"/>
    <cellStyle name="20% - Énfasis5 3 3 2" xfId="1871" xr:uid="{00000000-0005-0000-0000-0000DB000000}"/>
    <cellStyle name="20% - Énfasis5 3 4" xfId="1419" xr:uid="{00000000-0005-0000-0000-0000DC000000}"/>
    <cellStyle name="20% - Énfasis5 3 4 2" xfId="6200" xr:uid="{00000000-0005-0000-0000-0000DD000000}"/>
    <cellStyle name="20% - Énfasis5 3 5" xfId="4723" xr:uid="{00000000-0005-0000-0000-0000DE000000}"/>
    <cellStyle name="20% - Énfasis5 4" xfId="322" xr:uid="{00000000-0005-0000-0000-0000DF000000}"/>
    <cellStyle name="20% - Énfasis5 4 2" xfId="1757" xr:uid="{00000000-0005-0000-0000-0000E0000000}"/>
    <cellStyle name="20% - Énfasis5 4 2 2" xfId="5706" xr:uid="{00000000-0005-0000-0000-0000E1000000}"/>
    <cellStyle name="20% - Énfasis5 4 2 3" xfId="5298" xr:uid="{00000000-0005-0000-0000-0000E2000000}"/>
    <cellStyle name="20% - Énfasis5 4 3" xfId="5572" xr:uid="{00000000-0005-0000-0000-0000E3000000}"/>
    <cellStyle name="20% - Énfasis5 4 3 2" xfId="5999" xr:uid="{00000000-0005-0000-0000-0000E4000000}"/>
    <cellStyle name="20% - Énfasis5 4 4" xfId="4907" xr:uid="{00000000-0005-0000-0000-0000E5000000}"/>
    <cellStyle name="20% - Énfasis5 5" xfId="1295" xr:uid="{00000000-0005-0000-0000-0000E6000000}"/>
    <cellStyle name="20% - Énfasis5 5 2" xfId="5633" xr:uid="{00000000-0005-0000-0000-0000E7000000}"/>
    <cellStyle name="20% - Énfasis5 5 3" xfId="5032" xr:uid="{00000000-0005-0000-0000-0000E8000000}"/>
    <cellStyle name="20% - Énfasis5 6" xfId="5450" xr:uid="{00000000-0005-0000-0000-0000E9000000}"/>
    <cellStyle name="20% - Énfasis5 7" xfId="4579" xr:uid="{00000000-0005-0000-0000-0000EA000000}"/>
    <cellStyle name="20% - Énfasis6" xfId="38" builtinId="50" customBuiltin="1"/>
    <cellStyle name="20% - Énfasis6 2" xfId="67" xr:uid="{00000000-0005-0000-0000-0000EC000000}"/>
    <cellStyle name="20% - Énfasis6 2 2" xfId="323" xr:uid="{00000000-0005-0000-0000-0000ED000000}"/>
    <cellStyle name="20% - Énfasis6 2 2 2" xfId="879" xr:uid="{00000000-0005-0000-0000-0000EE000000}"/>
    <cellStyle name="20% - Énfasis6 2 2 2 2" xfId="1535" xr:uid="{00000000-0005-0000-0000-0000EF000000}"/>
    <cellStyle name="20% - Énfasis6 2 2 2 3" xfId="5201" xr:uid="{00000000-0005-0000-0000-0000F0000000}"/>
    <cellStyle name="20% - Énfasis6 2 2 3" xfId="1058" xr:uid="{00000000-0005-0000-0000-0000F1000000}"/>
    <cellStyle name="20% - Énfasis6 2 2 3 2" xfId="1898" xr:uid="{00000000-0005-0000-0000-0000F2000000}"/>
    <cellStyle name="20% - Énfasis6 2 2 4" xfId="1446" xr:uid="{00000000-0005-0000-0000-0000F3000000}"/>
    <cellStyle name="20% - Énfasis6 2 2 5" xfId="4740" xr:uid="{00000000-0005-0000-0000-0000F4000000}"/>
    <cellStyle name="20% - Énfasis6 2 3" xfId="324" xr:uid="{00000000-0005-0000-0000-0000F5000000}"/>
    <cellStyle name="20% - Énfasis6 2 3 2" xfId="1534" xr:uid="{00000000-0005-0000-0000-0000F6000000}"/>
    <cellStyle name="20% - Énfasis6 2 3 2 2" xfId="5720" xr:uid="{00000000-0005-0000-0000-0000F7000000}"/>
    <cellStyle name="20% - Énfasis6 2 3 2 3" xfId="5324" xr:uid="{00000000-0005-0000-0000-0000F8000000}"/>
    <cellStyle name="20% - Énfasis6 2 3 3" xfId="5587" xr:uid="{00000000-0005-0000-0000-0000F9000000}"/>
    <cellStyle name="20% - Énfasis6 2 3 3 2" xfId="6141" xr:uid="{00000000-0005-0000-0000-0000FA000000}"/>
    <cellStyle name="20% - Énfasis6 2 3 4" xfId="4933" xr:uid="{00000000-0005-0000-0000-0000FB000000}"/>
    <cellStyle name="20% - Énfasis6 2 4" xfId="944" xr:uid="{00000000-0005-0000-0000-0000FC000000}"/>
    <cellStyle name="20% - Énfasis6 2 4 2" xfId="1784" xr:uid="{00000000-0005-0000-0000-0000FD000000}"/>
    <cellStyle name="20% - Énfasis6 2 4 3" xfId="5035" xr:uid="{00000000-0005-0000-0000-0000FE000000}"/>
    <cellStyle name="20% - Énfasis6 2 5" xfId="1325" xr:uid="{00000000-0005-0000-0000-0000FF000000}"/>
    <cellStyle name="20% - Énfasis6 2 5 2" xfId="6186" xr:uid="{00000000-0005-0000-0000-000000010000}"/>
    <cellStyle name="20% - Énfasis6 2 6" xfId="4605" xr:uid="{00000000-0005-0000-0000-000001010000}"/>
    <cellStyle name="20% - Énfasis6 3" xfId="325" xr:uid="{00000000-0005-0000-0000-000002010000}"/>
    <cellStyle name="20% - Énfasis6 3 2" xfId="326" xr:uid="{00000000-0005-0000-0000-000003010000}"/>
    <cellStyle name="20% - Énfasis6 3 2 2" xfId="1536" xr:uid="{00000000-0005-0000-0000-000004010000}"/>
    <cellStyle name="20% - Énfasis6 3 2 2 2" xfId="5791" xr:uid="{00000000-0005-0000-0000-000005010000}"/>
    <cellStyle name="20% - Énfasis6 3 2 3" xfId="5181" xr:uid="{00000000-0005-0000-0000-000006010000}"/>
    <cellStyle name="20% - Énfasis6 3 2 3 2" xfId="6079" xr:uid="{00000000-0005-0000-0000-000007010000}"/>
    <cellStyle name="20% - Énfasis6 3 2 4" xfId="5810" xr:uid="{00000000-0005-0000-0000-000008010000}"/>
    <cellStyle name="20% - Énfasis6 3 3" xfId="1033" xr:uid="{00000000-0005-0000-0000-000009010000}"/>
    <cellStyle name="20% - Énfasis6 3 3 2" xfId="1873" xr:uid="{00000000-0005-0000-0000-00000A010000}"/>
    <cellStyle name="20% - Énfasis6 3 4" xfId="1421" xr:uid="{00000000-0005-0000-0000-00000B010000}"/>
    <cellStyle name="20% - Énfasis6 3 4 2" xfId="6127" xr:uid="{00000000-0005-0000-0000-00000C010000}"/>
    <cellStyle name="20% - Énfasis6 3 5" xfId="4725" xr:uid="{00000000-0005-0000-0000-00000D010000}"/>
    <cellStyle name="20% - Énfasis6 4" xfId="327" xr:uid="{00000000-0005-0000-0000-00000E010000}"/>
    <cellStyle name="20% - Énfasis6 4 2" xfId="1759" xr:uid="{00000000-0005-0000-0000-00000F010000}"/>
    <cellStyle name="20% - Énfasis6 4 2 2" xfId="5708" xr:uid="{00000000-0005-0000-0000-000010010000}"/>
    <cellStyle name="20% - Énfasis6 4 2 3" xfId="5300" xr:uid="{00000000-0005-0000-0000-000011010000}"/>
    <cellStyle name="20% - Énfasis6 4 3" xfId="5574" xr:uid="{00000000-0005-0000-0000-000012010000}"/>
    <cellStyle name="20% - Énfasis6 4 3 2" xfId="6132" xr:uid="{00000000-0005-0000-0000-000013010000}"/>
    <cellStyle name="20% - Énfasis6 4 4" xfId="4909" xr:uid="{00000000-0005-0000-0000-000014010000}"/>
    <cellStyle name="20% - Énfasis6 5" xfId="1297" xr:uid="{00000000-0005-0000-0000-000015010000}"/>
    <cellStyle name="20% - Énfasis6 5 2" xfId="5634" xr:uid="{00000000-0005-0000-0000-000016010000}"/>
    <cellStyle name="20% - Énfasis6 5 3" xfId="5034" xr:uid="{00000000-0005-0000-0000-000017010000}"/>
    <cellStyle name="20% - Énfasis6 6" xfId="5452" xr:uid="{00000000-0005-0000-0000-000018010000}"/>
    <cellStyle name="20% - Énfasis6 7" xfId="4581" xr:uid="{00000000-0005-0000-0000-000019010000}"/>
    <cellStyle name="40% - Énfasis1" xfId="19" builtinId="31" customBuiltin="1"/>
    <cellStyle name="40% - Énfasis1 2" xfId="68" xr:uid="{00000000-0005-0000-0000-00001B010000}"/>
    <cellStyle name="40% - Énfasis1 2 2" xfId="328" xr:uid="{00000000-0005-0000-0000-00001C010000}"/>
    <cellStyle name="40% - Énfasis1 2 2 2" xfId="880" xr:uid="{00000000-0005-0000-0000-00001D010000}"/>
    <cellStyle name="40% - Énfasis1 2 2 2 2" xfId="1538" xr:uid="{00000000-0005-0000-0000-00001E010000}"/>
    <cellStyle name="40% - Énfasis1 2 2 2 3" xfId="5202" xr:uid="{00000000-0005-0000-0000-00001F010000}"/>
    <cellStyle name="40% - Énfasis1 2 2 3" xfId="1059" xr:uid="{00000000-0005-0000-0000-000020010000}"/>
    <cellStyle name="40% - Énfasis1 2 2 3 2" xfId="1899" xr:uid="{00000000-0005-0000-0000-000021010000}"/>
    <cellStyle name="40% - Énfasis1 2 2 4" xfId="1447" xr:uid="{00000000-0005-0000-0000-000022010000}"/>
    <cellStyle name="40% - Énfasis1 2 2 5" xfId="4741" xr:uid="{00000000-0005-0000-0000-000023010000}"/>
    <cellStyle name="40% - Énfasis1 2 3" xfId="329" xr:uid="{00000000-0005-0000-0000-000024010000}"/>
    <cellStyle name="40% - Énfasis1 2 3 2" xfId="1537" xr:uid="{00000000-0005-0000-0000-000025010000}"/>
    <cellStyle name="40% - Énfasis1 2 3 2 2" xfId="5721" xr:uid="{00000000-0005-0000-0000-000026010000}"/>
    <cellStyle name="40% - Énfasis1 2 3 2 3" xfId="5325" xr:uid="{00000000-0005-0000-0000-000027010000}"/>
    <cellStyle name="40% - Énfasis1 2 3 3" xfId="5588" xr:uid="{00000000-0005-0000-0000-000028010000}"/>
    <cellStyle name="40% - Énfasis1 2 3 3 2" xfId="6085" xr:uid="{00000000-0005-0000-0000-000029010000}"/>
    <cellStyle name="40% - Énfasis1 2 3 4" xfId="4934" xr:uid="{00000000-0005-0000-0000-00002A010000}"/>
    <cellStyle name="40% - Énfasis1 2 4" xfId="945" xr:uid="{00000000-0005-0000-0000-00002B010000}"/>
    <cellStyle name="40% - Énfasis1 2 4 2" xfId="1785" xr:uid="{00000000-0005-0000-0000-00002C010000}"/>
    <cellStyle name="40% - Énfasis1 2 4 3" xfId="5037" xr:uid="{00000000-0005-0000-0000-00002D010000}"/>
    <cellStyle name="40% - Énfasis1 2 5" xfId="1326" xr:uid="{00000000-0005-0000-0000-00002E010000}"/>
    <cellStyle name="40% - Énfasis1 2 5 2" xfId="5960" xr:uid="{00000000-0005-0000-0000-00002F010000}"/>
    <cellStyle name="40% - Énfasis1 2 6" xfId="4606" xr:uid="{00000000-0005-0000-0000-000030010000}"/>
    <cellStyle name="40% - Énfasis1 3" xfId="330" xr:uid="{00000000-0005-0000-0000-000031010000}"/>
    <cellStyle name="40% - Énfasis1 3 2" xfId="331" xr:uid="{00000000-0005-0000-0000-000032010000}"/>
    <cellStyle name="40% - Énfasis1 3 2 2" xfId="1539" xr:uid="{00000000-0005-0000-0000-000033010000}"/>
    <cellStyle name="40% - Énfasis1 3 2 2 2" xfId="6178" xr:uid="{00000000-0005-0000-0000-000034010000}"/>
    <cellStyle name="40% - Énfasis1 3 2 3" xfId="5172" xr:uid="{00000000-0005-0000-0000-000035010000}"/>
    <cellStyle name="40% - Énfasis1 3 2 3 2" xfId="6002" xr:uid="{00000000-0005-0000-0000-000036010000}"/>
    <cellStyle name="40% - Énfasis1 3 2 4" xfId="5885" xr:uid="{00000000-0005-0000-0000-000037010000}"/>
    <cellStyle name="40% - Énfasis1 3 3" xfId="1024" xr:uid="{00000000-0005-0000-0000-000038010000}"/>
    <cellStyle name="40% - Énfasis1 3 3 2" xfId="1864" xr:uid="{00000000-0005-0000-0000-000039010000}"/>
    <cellStyle name="40% - Énfasis1 3 4" xfId="1412" xr:uid="{00000000-0005-0000-0000-00003A010000}"/>
    <cellStyle name="40% - Énfasis1 3 4 2" xfId="6069" xr:uid="{00000000-0005-0000-0000-00003B010000}"/>
    <cellStyle name="40% - Énfasis1 3 5" xfId="4716" xr:uid="{00000000-0005-0000-0000-00003C010000}"/>
    <cellStyle name="40% - Énfasis1 4" xfId="332" xr:uid="{00000000-0005-0000-0000-00003D010000}"/>
    <cellStyle name="40% - Énfasis1 4 2" xfId="1750" xr:uid="{00000000-0005-0000-0000-00003E010000}"/>
    <cellStyle name="40% - Énfasis1 4 2 2" xfId="5699" xr:uid="{00000000-0005-0000-0000-00003F010000}"/>
    <cellStyle name="40% - Énfasis1 4 2 3" xfId="5291" xr:uid="{00000000-0005-0000-0000-000040010000}"/>
    <cellStyle name="40% - Énfasis1 4 3" xfId="5565" xr:uid="{00000000-0005-0000-0000-000041010000}"/>
    <cellStyle name="40% - Énfasis1 4 3 2" xfId="6203" xr:uid="{00000000-0005-0000-0000-000042010000}"/>
    <cellStyle name="40% - Énfasis1 4 4" xfId="4900" xr:uid="{00000000-0005-0000-0000-000043010000}"/>
    <cellStyle name="40% - Énfasis1 5" xfId="1288" xr:uid="{00000000-0005-0000-0000-000044010000}"/>
    <cellStyle name="40% - Énfasis1 5 2" xfId="5635" xr:uid="{00000000-0005-0000-0000-000045010000}"/>
    <cellStyle name="40% - Énfasis1 5 3" xfId="5036" xr:uid="{00000000-0005-0000-0000-000046010000}"/>
    <cellStyle name="40% - Énfasis1 6" xfId="5443" xr:uid="{00000000-0005-0000-0000-000047010000}"/>
    <cellStyle name="40% - Énfasis1 7" xfId="4572" xr:uid="{00000000-0005-0000-0000-000048010000}"/>
    <cellStyle name="40% - Énfasis2" xfId="23" builtinId="35" customBuiltin="1"/>
    <cellStyle name="40% - Énfasis2 2" xfId="69" xr:uid="{00000000-0005-0000-0000-00004A010000}"/>
    <cellStyle name="40% - Énfasis2 2 2" xfId="333" xr:uid="{00000000-0005-0000-0000-00004B010000}"/>
    <cellStyle name="40% - Énfasis2 2 2 2" xfId="881" xr:uid="{00000000-0005-0000-0000-00004C010000}"/>
    <cellStyle name="40% - Énfasis2 2 2 2 2" xfId="1541" xr:uid="{00000000-0005-0000-0000-00004D010000}"/>
    <cellStyle name="40% - Énfasis2 2 2 2 3" xfId="5203" xr:uid="{00000000-0005-0000-0000-00004E010000}"/>
    <cellStyle name="40% - Énfasis2 2 2 3" xfId="1060" xr:uid="{00000000-0005-0000-0000-00004F010000}"/>
    <cellStyle name="40% - Énfasis2 2 2 3 2" xfId="1900" xr:uid="{00000000-0005-0000-0000-000050010000}"/>
    <cellStyle name="40% - Énfasis2 2 2 4" xfId="1448" xr:uid="{00000000-0005-0000-0000-000051010000}"/>
    <cellStyle name="40% - Énfasis2 2 2 5" xfId="4742" xr:uid="{00000000-0005-0000-0000-000052010000}"/>
    <cellStyle name="40% - Énfasis2 2 3" xfId="334" xr:uid="{00000000-0005-0000-0000-000053010000}"/>
    <cellStyle name="40% - Énfasis2 2 3 2" xfId="1540" xr:uid="{00000000-0005-0000-0000-000054010000}"/>
    <cellStyle name="40% - Énfasis2 2 3 2 2" xfId="5722" xr:uid="{00000000-0005-0000-0000-000055010000}"/>
    <cellStyle name="40% - Énfasis2 2 3 2 3" xfId="5326" xr:uid="{00000000-0005-0000-0000-000056010000}"/>
    <cellStyle name="40% - Énfasis2 2 3 3" xfId="5589" xr:uid="{00000000-0005-0000-0000-000057010000}"/>
    <cellStyle name="40% - Énfasis2 2 3 3 2" xfId="6007" xr:uid="{00000000-0005-0000-0000-000058010000}"/>
    <cellStyle name="40% - Énfasis2 2 3 4" xfId="4935" xr:uid="{00000000-0005-0000-0000-000059010000}"/>
    <cellStyle name="40% - Énfasis2 2 4" xfId="946" xr:uid="{00000000-0005-0000-0000-00005A010000}"/>
    <cellStyle name="40% - Énfasis2 2 4 2" xfId="1786" xr:uid="{00000000-0005-0000-0000-00005B010000}"/>
    <cellStyle name="40% - Énfasis2 2 4 3" xfId="5039" xr:uid="{00000000-0005-0000-0000-00005C010000}"/>
    <cellStyle name="40% - Énfasis2 2 5" xfId="1327" xr:uid="{00000000-0005-0000-0000-00005D010000}"/>
    <cellStyle name="40% - Énfasis2 2 5 2" xfId="6056" xr:uid="{00000000-0005-0000-0000-00005E010000}"/>
    <cellStyle name="40% - Énfasis2 2 6" xfId="4607" xr:uid="{00000000-0005-0000-0000-00005F010000}"/>
    <cellStyle name="40% - Énfasis2 3" xfId="335" xr:uid="{00000000-0005-0000-0000-000060010000}"/>
    <cellStyle name="40% - Énfasis2 3 2" xfId="336" xr:uid="{00000000-0005-0000-0000-000061010000}"/>
    <cellStyle name="40% - Énfasis2 3 2 2" xfId="1542" xr:uid="{00000000-0005-0000-0000-000062010000}"/>
    <cellStyle name="40% - Énfasis2 3 2 2 2" xfId="5911" xr:uid="{00000000-0005-0000-0000-000063010000}"/>
    <cellStyle name="40% - Énfasis2 3 2 3" xfId="5174" xr:uid="{00000000-0005-0000-0000-000064010000}"/>
    <cellStyle name="40% - Énfasis2 3 2 3 2" xfId="6210" xr:uid="{00000000-0005-0000-0000-000065010000}"/>
    <cellStyle name="40% - Énfasis2 3 2 4" xfId="5929" xr:uid="{00000000-0005-0000-0000-000066010000}"/>
    <cellStyle name="40% - Énfasis2 3 3" xfId="1026" xr:uid="{00000000-0005-0000-0000-000067010000}"/>
    <cellStyle name="40% - Énfasis2 3 3 2" xfId="1866" xr:uid="{00000000-0005-0000-0000-000068010000}"/>
    <cellStyle name="40% - Énfasis2 3 4" xfId="1414" xr:uid="{00000000-0005-0000-0000-000069010000}"/>
    <cellStyle name="40% - Énfasis2 3 4 2" xfId="5995" xr:uid="{00000000-0005-0000-0000-00006A010000}"/>
    <cellStyle name="40% - Énfasis2 3 5" xfId="4718" xr:uid="{00000000-0005-0000-0000-00006B010000}"/>
    <cellStyle name="40% - Énfasis2 4" xfId="337" xr:uid="{00000000-0005-0000-0000-00006C010000}"/>
    <cellStyle name="40% - Énfasis2 4 2" xfId="1752" xr:uid="{00000000-0005-0000-0000-00006D010000}"/>
    <cellStyle name="40% - Énfasis2 4 2 2" xfId="5701" xr:uid="{00000000-0005-0000-0000-00006E010000}"/>
    <cellStyle name="40% - Énfasis2 4 2 3" xfId="5293" xr:uid="{00000000-0005-0000-0000-00006F010000}"/>
    <cellStyle name="40% - Énfasis2 4 3" xfId="5567" xr:uid="{00000000-0005-0000-0000-000070010000}"/>
    <cellStyle name="40% - Énfasis2 4 3 2" xfId="6072" xr:uid="{00000000-0005-0000-0000-000071010000}"/>
    <cellStyle name="40% - Énfasis2 4 4" xfId="4902" xr:uid="{00000000-0005-0000-0000-000072010000}"/>
    <cellStyle name="40% - Énfasis2 5" xfId="1290" xr:uid="{00000000-0005-0000-0000-000073010000}"/>
    <cellStyle name="40% - Énfasis2 5 2" xfId="5636" xr:uid="{00000000-0005-0000-0000-000074010000}"/>
    <cellStyle name="40% - Énfasis2 5 3" xfId="5038" xr:uid="{00000000-0005-0000-0000-000075010000}"/>
    <cellStyle name="40% - Énfasis2 6" xfId="5445" xr:uid="{00000000-0005-0000-0000-000076010000}"/>
    <cellStyle name="40% - Énfasis2 7" xfId="4574" xr:uid="{00000000-0005-0000-0000-000077010000}"/>
    <cellStyle name="40% - Énfasis3" xfId="27" builtinId="39" customBuiltin="1"/>
    <cellStyle name="40% - Énfasis3 2" xfId="70" xr:uid="{00000000-0005-0000-0000-000079010000}"/>
    <cellStyle name="40% - Énfasis3 2 2" xfId="338" xr:uid="{00000000-0005-0000-0000-00007A010000}"/>
    <cellStyle name="40% - Énfasis3 2 2 2" xfId="882" xr:uid="{00000000-0005-0000-0000-00007B010000}"/>
    <cellStyle name="40% - Énfasis3 2 2 2 2" xfId="1544" xr:uid="{00000000-0005-0000-0000-00007C010000}"/>
    <cellStyle name="40% - Énfasis3 2 2 2 3" xfId="5204" xr:uid="{00000000-0005-0000-0000-00007D010000}"/>
    <cellStyle name="40% - Énfasis3 2 2 3" xfId="1061" xr:uid="{00000000-0005-0000-0000-00007E010000}"/>
    <cellStyle name="40% - Énfasis3 2 2 3 2" xfId="1901" xr:uid="{00000000-0005-0000-0000-00007F010000}"/>
    <cellStyle name="40% - Énfasis3 2 2 4" xfId="1449" xr:uid="{00000000-0005-0000-0000-000080010000}"/>
    <cellStyle name="40% - Énfasis3 2 2 5" xfId="4743" xr:uid="{00000000-0005-0000-0000-000081010000}"/>
    <cellStyle name="40% - Énfasis3 2 3" xfId="339" xr:uid="{00000000-0005-0000-0000-000082010000}"/>
    <cellStyle name="40% - Énfasis3 2 3 2" xfId="1543" xr:uid="{00000000-0005-0000-0000-000083010000}"/>
    <cellStyle name="40% - Énfasis3 2 3 2 2" xfId="5723" xr:uid="{00000000-0005-0000-0000-000084010000}"/>
    <cellStyle name="40% - Énfasis3 2 3 2 3" xfId="5327" xr:uid="{00000000-0005-0000-0000-000085010000}"/>
    <cellStyle name="40% - Énfasis3 2 3 3" xfId="5590" xr:uid="{00000000-0005-0000-0000-000086010000}"/>
    <cellStyle name="40% - Énfasis3 2 3 3 2" xfId="6215" xr:uid="{00000000-0005-0000-0000-000087010000}"/>
    <cellStyle name="40% - Énfasis3 2 3 4" xfId="4936" xr:uid="{00000000-0005-0000-0000-000088010000}"/>
    <cellStyle name="40% - Énfasis3 2 4" xfId="947" xr:uid="{00000000-0005-0000-0000-000089010000}"/>
    <cellStyle name="40% - Énfasis3 2 4 2" xfId="1787" xr:uid="{00000000-0005-0000-0000-00008A010000}"/>
    <cellStyle name="40% - Énfasis3 2 4 3" xfId="5041" xr:uid="{00000000-0005-0000-0000-00008B010000}"/>
    <cellStyle name="40% - Énfasis3 2 5" xfId="1328" xr:uid="{00000000-0005-0000-0000-00008C010000}"/>
    <cellStyle name="40% - Énfasis3 2 5 2" xfId="5928" xr:uid="{00000000-0005-0000-0000-00008D010000}"/>
    <cellStyle name="40% - Énfasis3 2 6" xfId="4608" xr:uid="{00000000-0005-0000-0000-00008E010000}"/>
    <cellStyle name="40% - Énfasis3 3" xfId="340" xr:uid="{00000000-0005-0000-0000-00008F010000}"/>
    <cellStyle name="40% - Énfasis3 3 2" xfId="341" xr:uid="{00000000-0005-0000-0000-000090010000}"/>
    <cellStyle name="40% - Énfasis3 3 2 2" xfId="1545" xr:uid="{00000000-0005-0000-0000-000091010000}"/>
    <cellStyle name="40% - Énfasis3 3 2 2 2" xfId="6044" xr:uid="{00000000-0005-0000-0000-000092010000}"/>
    <cellStyle name="40% - Énfasis3 3 2 3" xfId="5176" xr:uid="{00000000-0005-0000-0000-000093010000}"/>
    <cellStyle name="40% - Énfasis3 3 2 3 2" xfId="6137" xr:uid="{00000000-0005-0000-0000-000094010000}"/>
    <cellStyle name="40% - Énfasis3 3 2 4" xfId="6302" xr:uid="{00000000-0005-0000-0000-000095010000}"/>
    <cellStyle name="40% - Énfasis3 3 3" xfId="1028" xr:uid="{00000000-0005-0000-0000-000096010000}"/>
    <cellStyle name="40% - Énfasis3 3 3 2" xfId="1868" xr:uid="{00000000-0005-0000-0000-000097010000}"/>
    <cellStyle name="40% - Énfasis3 3 4" xfId="1416" xr:uid="{00000000-0005-0000-0000-000098010000}"/>
    <cellStyle name="40% - Énfasis3 3 4 2" xfId="6201" xr:uid="{00000000-0005-0000-0000-000099010000}"/>
    <cellStyle name="40% - Énfasis3 3 5" xfId="4720" xr:uid="{00000000-0005-0000-0000-00009A010000}"/>
    <cellStyle name="40% - Énfasis3 4" xfId="342" xr:uid="{00000000-0005-0000-0000-00009B010000}"/>
    <cellStyle name="40% - Énfasis3 4 2" xfId="1754" xr:uid="{00000000-0005-0000-0000-00009C010000}"/>
    <cellStyle name="40% - Énfasis3 4 2 2" xfId="5703" xr:uid="{00000000-0005-0000-0000-00009D010000}"/>
    <cellStyle name="40% - Énfasis3 4 2 3" xfId="5295" xr:uid="{00000000-0005-0000-0000-00009E010000}"/>
    <cellStyle name="40% - Énfasis3 4 3" xfId="5569" xr:uid="{00000000-0005-0000-0000-00009F010000}"/>
    <cellStyle name="40% - Énfasis3 4 3 2" xfId="6204" xr:uid="{00000000-0005-0000-0000-0000A0010000}"/>
    <cellStyle name="40% - Énfasis3 4 4" xfId="4904" xr:uid="{00000000-0005-0000-0000-0000A1010000}"/>
    <cellStyle name="40% - Énfasis3 5" xfId="1292" xr:uid="{00000000-0005-0000-0000-0000A2010000}"/>
    <cellStyle name="40% - Énfasis3 5 2" xfId="5637" xr:uid="{00000000-0005-0000-0000-0000A3010000}"/>
    <cellStyle name="40% - Énfasis3 5 3" xfId="5040" xr:uid="{00000000-0005-0000-0000-0000A4010000}"/>
    <cellStyle name="40% - Énfasis3 6" xfId="5447" xr:uid="{00000000-0005-0000-0000-0000A5010000}"/>
    <cellStyle name="40% - Énfasis3 7" xfId="4576" xr:uid="{00000000-0005-0000-0000-0000A6010000}"/>
    <cellStyle name="40% - Énfasis4" xfId="31" builtinId="43" customBuiltin="1"/>
    <cellStyle name="40% - Énfasis4 2" xfId="71" xr:uid="{00000000-0005-0000-0000-0000A8010000}"/>
    <cellStyle name="40% - Énfasis4 2 2" xfId="343" xr:uid="{00000000-0005-0000-0000-0000A9010000}"/>
    <cellStyle name="40% - Énfasis4 2 2 2" xfId="883" xr:uid="{00000000-0005-0000-0000-0000AA010000}"/>
    <cellStyle name="40% - Énfasis4 2 2 2 2" xfId="1547" xr:uid="{00000000-0005-0000-0000-0000AB010000}"/>
    <cellStyle name="40% - Énfasis4 2 2 2 3" xfId="5205" xr:uid="{00000000-0005-0000-0000-0000AC010000}"/>
    <cellStyle name="40% - Énfasis4 2 2 3" xfId="1062" xr:uid="{00000000-0005-0000-0000-0000AD010000}"/>
    <cellStyle name="40% - Énfasis4 2 2 3 2" xfId="1902" xr:uid="{00000000-0005-0000-0000-0000AE010000}"/>
    <cellStyle name="40% - Énfasis4 2 2 4" xfId="1450" xr:uid="{00000000-0005-0000-0000-0000AF010000}"/>
    <cellStyle name="40% - Énfasis4 2 2 5" xfId="4744" xr:uid="{00000000-0005-0000-0000-0000B0010000}"/>
    <cellStyle name="40% - Énfasis4 2 3" xfId="344" xr:uid="{00000000-0005-0000-0000-0000B1010000}"/>
    <cellStyle name="40% - Énfasis4 2 3 2" xfId="1546" xr:uid="{00000000-0005-0000-0000-0000B2010000}"/>
    <cellStyle name="40% - Énfasis4 2 3 2 2" xfId="5724" xr:uid="{00000000-0005-0000-0000-0000B3010000}"/>
    <cellStyle name="40% - Énfasis4 2 3 2 3" xfId="5328" xr:uid="{00000000-0005-0000-0000-0000B4010000}"/>
    <cellStyle name="40% - Énfasis4 2 3 3" xfId="5591" xr:uid="{00000000-0005-0000-0000-0000B5010000}"/>
    <cellStyle name="40% - Énfasis4 2 3 3 2" xfId="6142" xr:uid="{00000000-0005-0000-0000-0000B6010000}"/>
    <cellStyle name="40% - Énfasis4 2 3 4" xfId="4937" xr:uid="{00000000-0005-0000-0000-0000B7010000}"/>
    <cellStyle name="40% - Énfasis4 2 4" xfId="948" xr:uid="{00000000-0005-0000-0000-0000B8010000}"/>
    <cellStyle name="40% - Énfasis4 2 4 2" xfId="1788" xr:uid="{00000000-0005-0000-0000-0000B9010000}"/>
    <cellStyle name="40% - Énfasis4 2 4 3" xfId="5043" xr:uid="{00000000-0005-0000-0000-0000BA010000}"/>
    <cellStyle name="40% - Énfasis4 2 5" xfId="1329" xr:uid="{00000000-0005-0000-0000-0000BB010000}"/>
    <cellStyle name="40% - Énfasis4 2 5 2" xfId="6187" xr:uid="{00000000-0005-0000-0000-0000BC010000}"/>
    <cellStyle name="40% - Énfasis4 2 6" xfId="4609" xr:uid="{00000000-0005-0000-0000-0000BD010000}"/>
    <cellStyle name="40% - Énfasis4 3" xfId="345" xr:uid="{00000000-0005-0000-0000-0000BE010000}"/>
    <cellStyle name="40% - Énfasis4 3 2" xfId="346" xr:uid="{00000000-0005-0000-0000-0000BF010000}"/>
    <cellStyle name="40% - Énfasis4 3 2 2" xfId="1548" xr:uid="{00000000-0005-0000-0000-0000C0010000}"/>
    <cellStyle name="40% - Énfasis4 3 2 2 2" xfId="5970" xr:uid="{00000000-0005-0000-0000-0000C1010000}"/>
    <cellStyle name="40% - Énfasis4 3 2 3" xfId="5178" xr:uid="{00000000-0005-0000-0000-0000C2010000}"/>
    <cellStyle name="40% - Énfasis4 3 2 3 2" xfId="6080" xr:uid="{00000000-0005-0000-0000-0000C3010000}"/>
    <cellStyle name="40% - Énfasis4 3 2 4" xfId="5878" xr:uid="{00000000-0005-0000-0000-0000C4010000}"/>
    <cellStyle name="40% - Énfasis4 3 3" xfId="1030" xr:uid="{00000000-0005-0000-0000-0000C5010000}"/>
    <cellStyle name="40% - Énfasis4 3 3 2" xfId="1870" xr:uid="{00000000-0005-0000-0000-0000C6010000}"/>
    <cellStyle name="40% - Énfasis4 3 4" xfId="1418" xr:uid="{00000000-0005-0000-0000-0000C7010000}"/>
    <cellStyle name="40% - Énfasis4 3 4 2" xfId="6128" xr:uid="{00000000-0005-0000-0000-0000C8010000}"/>
    <cellStyle name="40% - Énfasis4 3 5" xfId="4722" xr:uid="{00000000-0005-0000-0000-0000C9010000}"/>
    <cellStyle name="40% - Énfasis4 4" xfId="347" xr:uid="{00000000-0005-0000-0000-0000CA010000}"/>
    <cellStyle name="40% - Énfasis4 4 2" xfId="1756" xr:uid="{00000000-0005-0000-0000-0000CB010000}"/>
    <cellStyle name="40% - Énfasis4 4 2 2" xfId="5705" xr:uid="{00000000-0005-0000-0000-0000CC010000}"/>
    <cellStyle name="40% - Énfasis4 4 2 3" xfId="5297" xr:uid="{00000000-0005-0000-0000-0000CD010000}"/>
    <cellStyle name="40% - Énfasis4 4 3" xfId="5571" xr:uid="{00000000-0005-0000-0000-0000CE010000}"/>
    <cellStyle name="40% - Énfasis4 4 3 2" xfId="6073" xr:uid="{00000000-0005-0000-0000-0000CF010000}"/>
    <cellStyle name="40% - Énfasis4 4 4" xfId="4906" xr:uid="{00000000-0005-0000-0000-0000D0010000}"/>
    <cellStyle name="40% - Énfasis4 5" xfId="1294" xr:uid="{00000000-0005-0000-0000-0000D1010000}"/>
    <cellStyle name="40% - Énfasis4 5 2" xfId="5638" xr:uid="{00000000-0005-0000-0000-0000D2010000}"/>
    <cellStyle name="40% - Énfasis4 5 3" xfId="5042" xr:uid="{00000000-0005-0000-0000-0000D3010000}"/>
    <cellStyle name="40% - Énfasis4 6" xfId="5449" xr:uid="{00000000-0005-0000-0000-0000D4010000}"/>
    <cellStyle name="40% - Énfasis4 7" xfId="4578" xr:uid="{00000000-0005-0000-0000-0000D5010000}"/>
    <cellStyle name="40% - Énfasis5" xfId="35" builtinId="47" customBuiltin="1"/>
    <cellStyle name="40% - Énfasis5 2" xfId="72" xr:uid="{00000000-0005-0000-0000-0000D7010000}"/>
    <cellStyle name="40% - Énfasis5 2 2" xfId="348" xr:uid="{00000000-0005-0000-0000-0000D8010000}"/>
    <cellStyle name="40% - Énfasis5 2 2 2" xfId="884" xr:uid="{00000000-0005-0000-0000-0000D9010000}"/>
    <cellStyle name="40% - Énfasis5 2 2 2 2" xfId="1550" xr:uid="{00000000-0005-0000-0000-0000DA010000}"/>
    <cellStyle name="40% - Énfasis5 2 2 2 3" xfId="5206" xr:uid="{00000000-0005-0000-0000-0000DB010000}"/>
    <cellStyle name="40% - Énfasis5 2 2 3" xfId="1063" xr:uid="{00000000-0005-0000-0000-0000DC010000}"/>
    <cellStyle name="40% - Énfasis5 2 2 3 2" xfId="1903" xr:uid="{00000000-0005-0000-0000-0000DD010000}"/>
    <cellStyle name="40% - Énfasis5 2 2 4" xfId="1451" xr:uid="{00000000-0005-0000-0000-0000DE010000}"/>
    <cellStyle name="40% - Énfasis5 2 2 5" xfId="4745" xr:uid="{00000000-0005-0000-0000-0000DF010000}"/>
    <cellStyle name="40% - Énfasis5 2 3" xfId="349" xr:uid="{00000000-0005-0000-0000-0000E0010000}"/>
    <cellStyle name="40% - Énfasis5 2 3 2" xfId="1549" xr:uid="{00000000-0005-0000-0000-0000E1010000}"/>
    <cellStyle name="40% - Énfasis5 2 3 2 2" xfId="5725" xr:uid="{00000000-0005-0000-0000-0000E2010000}"/>
    <cellStyle name="40% - Énfasis5 2 3 2 3" xfId="5329" xr:uid="{00000000-0005-0000-0000-0000E3010000}"/>
    <cellStyle name="40% - Énfasis5 2 3 3" xfId="5592" xr:uid="{00000000-0005-0000-0000-0000E4010000}"/>
    <cellStyle name="40% - Énfasis5 2 3 3 2" xfId="6086" xr:uid="{00000000-0005-0000-0000-0000E5010000}"/>
    <cellStyle name="40% - Énfasis5 2 3 4" xfId="4938" xr:uid="{00000000-0005-0000-0000-0000E6010000}"/>
    <cellStyle name="40% - Énfasis5 2 4" xfId="949" xr:uid="{00000000-0005-0000-0000-0000E7010000}"/>
    <cellStyle name="40% - Énfasis5 2 4 2" xfId="1789" xr:uid="{00000000-0005-0000-0000-0000E8010000}"/>
    <cellStyle name="40% - Énfasis5 2 4 3" xfId="5045" xr:uid="{00000000-0005-0000-0000-0000E9010000}"/>
    <cellStyle name="40% - Énfasis5 2 5" xfId="1330" xr:uid="{00000000-0005-0000-0000-0000EA010000}"/>
    <cellStyle name="40% - Énfasis5 2 5 2" xfId="6255" xr:uid="{00000000-0005-0000-0000-0000EB010000}"/>
    <cellStyle name="40% - Énfasis5 2 6" xfId="4610" xr:uid="{00000000-0005-0000-0000-0000EC010000}"/>
    <cellStyle name="40% - Énfasis5 3" xfId="350" xr:uid="{00000000-0005-0000-0000-0000ED010000}"/>
    <cellStyle name="40% - Énfasis5 3 2" xfId="351" xr:uid="{00000000-0005-0000-0000-0000EE010000}"/>
    <cellStyle name="40% - Énfasis5 3 2 2" xfId="1551" xr:uid="{00000000-0005-0000-0000-0000EF010000}"/>
    <cellStyle name="40% - Énfasis5 3 2 2 2" xfId="6179" xr:uid="{00000000-0005-0000-0000-0000F0010000}"/>
    <cellStyle name="40% - Énfasis5 3 2 3" xfId="5180" xr:uid="{00000000-0005-0000-0000-0000F1010000}"/>
    <cellStyle name="40% - Énfasis5 3 2 3 2" xfId="6003" xr:uid="{00000000-0005-0000-0000-0000F2010000}"/>
    <cellStyle name="40% - Énfasis5 3 2 4" xfId="5986" xr:uid="{00000000-0005-0000-0000-0000F3010000}"/>
    <cellStyle name="40% - Énfasis5 3 3" xfId="1032" xr:uid="{00000000-0005-0000-0000-0000F4010000}"/>
    <cellStyle name="40% - Énfasis5 3 3 2" xfId="1872" xr:uid="{00000000-0005-0000-0000-0000F5010000}"/>
    <cellStyle name="40% - Énfasis5 3 4" xfId="1420" xr:uid="{00000000-0005-0000-0000-0000F6010000}"/>
    <cellStyle name="40% - Énfasis5 3 4 2" xfId="6070" xr:uid="{00000000-0005-0000-0000-0000F7010000}"/>
    <cellStyle name="40% - Énfasis5 3 5" xfId="4724" xr:uid="{00000000-0005-0000-0000-0000F8010000}"/>
    <cellStyle name="40% - Énfasis5 4" xfId="352" xr:uid="{00000000-0005-0000-0000-0000F9010000}"/>
    <cellStyle name="40% - Énfasis5 4 2" xfId="1758" xr:uid="{00000000-0005-0000-0000-0000FA010000}"/>
    <cellStyle name="40% - Énfasis5 4 2 2" xfId="5707" xr:uid="{00000000-0005-0000-0000-0000FB010000}"/>
    <cellStyle name="40% - Énfasis5 4 2 3" xfId="5299" xr:uid="{00000000-0005-0000-0000-0000FC010000}"/>
    <cellStyle name="40% - Énfasis5 4 3" xfId="5573" xr:uid="{00000000-0005-0000-0000-0000FD010000}"/>
    <cellStyle name="40% - Énfasis5 4 3 2" xfId="6205" xr:uid="{00000000-0005-0000-0000-0000FE010000}"/>
    <cellStyle name="40% - Énfasis5 4 4" xfId="4908" xr:uid="{00000000-0005-0000-0000-0000FF010000}"/>
    <cellStyle name="40% - Énfasis5 5" xfId="1296" xr:uid="{00000000-0005-0000-0000-000000020000}"/>
    <cellStyle name="40% - Énfasis5 5 2" xfId="5639" xr:uid="{00000000-0005-0000-0000-000001020000}"/>
    <cellStyle name="40% - Énfasis5 5 3" xfId="5044" xr:uid="{00000000-0005-0000-0000-000002020000}"/>
    <cellStyle name="40% - Énfasis5 6" xfId="5451" xr:uid="{00000000-0005-0000-0000-000003020000}"/>
    <cellStyle name="40% - Énfasis5 7" xfId="4580" xr:uid="{00000000-0005-0000-0000-000004020000}"/>
    <cellStyle name="40% - Énfasis6" xfId="39" builtinId="51" customBuiltin="1"/>
    <cellStyle name="40% - Énfasis6 2" xfId="73" xr:uid="{00000000-0005-0000-0000-000006020000}"/>
    <cellStyle name="40% - Énfasis6 2 2" xfId="353" xr:uid="{00000000-0005-0000-0000-000007020000}"/>
    <cellStyle name="40% - Énfasis6 2 2 2" xfId="885" xr:uid="{00000000-0005-0000-0000-000008020000}"/>
    <cellStyle name="40% - Énfasis6 2 2 2 2" xfId="1553" xr:uid="{00000000-0005-0000-0000-000009020000}"/>
    <cellStyle name="40% - Énfasis6 2 2 2 3" xfId="5207" xr:uid="{00000000-0005-0000-0000-00000A020000}"/>
    <cellStyle name="40% - Énfasis6 2 2 3" xfId="1064" xr:uid="{00000000-0005-0000-0000-00000B020000}"/>
    <cellStyle name="40% - Énfasis6 2 2 3 2" xfId="1904" xr:uid="{00000000-0005-0000-0000-00000C020000}"/>
    <cellStyle name="40% - Énfasis6 2 2 4" xfId="1452" xr:uid="{00000000-0005-0000-0000-00000D020000}"/>
    <cellStyle name="40% - Énfasis6 2 2 5" xfId="4746" xr:uid="{00000000-0005-0000-0000-00000E020000}"/>
    <cellStyle name="40% - Énfasis6 2 3" xfId="354" xr:uid="{00000000-0005-0000-0000-00000F020000}"/>
    <cellStyle name="40% - Énfasis6 2 3 2" xfId="1552" xr:uid="{00000000-0005-0000-0000-000010020000}"/>
    <cellStyle name="40% - Énfasis6 2 3 2 2" xfId="5726" xr:uid="{00000000-0005-0000-0000-000011020000}"/>
    <cellStyle name="40% - Énfasis6 2 3 2 3" xfId="5330" xr:uid="{00000000-0005-0000-0000-000012020000}"/>
    <cellStyle name="40% - Énfasis6 2 3 3" xfId="5593" xr:uid="{00000000-0005-0000-0000-000013020000}"/>
    <cellStyle name="40% - Énfasis6 2 3 3 2" xfId="6008" xr:uid="{00000000-0005-0000-0000-000014020000}"/>
    <cellStyle name="40% - Énfasis6 2 3 4" xfId="4939" xr:uid="{00000000-0005-0000-0000-000015020000}"/>
    <cellStyle name="40% - Énfasis6 2 4" xfId="950" xr:uid="{00000000-0005-0000-0000-000016020000}"/>
    <cellStyle name="40% - Énfasis6 2 4 2" xfId="1790" xr:uid="{00000000-0005-0000-0000-000017020000}"/>
    <cellStyle name="40% - Énfasis6 2 4 3" xfId="5047" xr:uid="{00000000-0005-0000-0000-000018020000}"/>
    <cellStyle name="40% - Énfasis6 2 5" xfId="1331" xr:uid="{00000000-0005-0000-0000-000019020000}"/>
    <cellStyle name="40% - Énfasis6 2 5 2" xfId="6057" xr:uid="{00000000-0005-0000-0000-00001A020000}"/>
    <cellStyle name="40% - Énfasis6 2 6" xfId="4611" xr:uid="{00000000-0005-0000-0000-00001B020000}"/>
    <cellStyle name="40% - Énfasis6 3" xfId="355" xr:uid="{00000000-0005-0000-0000-00001C020000}"/>
    <cellStyle name="40% - Énfasis6 3 2" xfId="356" xr:uid="{00000000-0005-0000-0000-00001D020000}"/>
    <cellStyle name="40% - Énfasis6 3 2 2" xfId="1554" xr:uid="{00000000-0005-0000-0000-00001E020000}"/>
    <cellStyle name="40% - Énfasis6 3 2 2 2" xfId="6289" xr:uid="{00000000-0005-0000-0000-00001F020000}"/>
    <cellStyle name="40% - Énfasis6 3 2 3" xfId="5182" xr:uid="{00000000-0005-0000-0000-000020020000}"/>
    <cellStyle name="40% - Énfasis6 3 2 3 2" xfId="6211" xr:uid="{00000000-0005-0000-0000-000021020000}"/>
    <cellStyle name="40% - Énfasis6 3 2 4" xfId="5825" xr:uid="{00000000-0005-0000-0000-000022020000}"/>
    <cellStyle name="40% - Énfasis6 3 3" xfId="1034" xr:uid="{00000000-0005-0000-0000-000023020000}"/>
    <cellStyle name="40% - Énfasis6 3 3 2" xfId="1874" xr:uid="{00000000-0005-0000-0000-000024020000}"/>
    <cellStyle name="40% - Énfasis6 3 4" xfId="1422" xr:uid="{00000000-0005-0000-0000-000025020000}"/>
    <cellStyle name="40% - Énfasis6 3 4 2" xfId="5996" xr:uid="{00000000-0005-0000-0000-000026020000}"/>
    <cellStyle name="40% - Énfasis6 3 5" xfId="4726" xr:uid="{00000000-0005-0000-0000-000027020000}"/>
    <cellStyle name="40% - Énfasis6 4" xfId="357" xr:uid="{00000000-0005-0000-0000-000028020000}"/>
    <cellStyle name="40% - Énfasis6 4 2" xfId="1760" xr:uid="{00000000-0005-0000-0000-000029020000}"/>
    <cellStyle name="40% - Énfasis6 4 2 2" xfId="5709" xr:uid="{00000000-0005-0000-0000-00002A020000}"/>
    <cellStyle name="40% - Énfasis6 4 2 3" xfId="5301" xr:uid="{00000000-0005-0000-0000-00002B020000}"/>
    <cellStyle name="40% - Énfasis6 4 3" xfId="5575" xr:uid="{00000000-0005-0000-0000-00002C020000}"/>
    <cellStyle name="40% - Énfasis6 4 3 2" xfId="6074" xr:uid="{00000000-0005-0000-0000-00002D020000}"/>
    <cellStyle name="40% - Énfasis6 4 4" xfId="4910" xr:uid="{00000000-0005-0000-0000-00002E020000}"/>
    <cellStyle name="40% - Énfasis6 5" xfId="1298" xr:uid="{00000000-0005-0000-0000-00002F020000}"/>
    <cellStyle name="40% - Énfasis6 5 2" xfId="5640" xr:uid="{00000000-0005-0000-0000-000030020000}"/>
    <cellStyle name="40% - Énfasis6 5 3" xfId="5046" xr:uid="{00000000-0005-0000-0000-000031020000}"/>
    <cellStyle name="40% - Énfasis6 6" xfId="5453" xr:uid="{00000000-0005-0000-0000-000032020000}"/>
    <cellStyle name="40% - Énfasis6 7" xfId="4582" xr:uid="{00000000-0005-0000-0000-000033020000}"/>
    <cellStyle name="60% - Énfasis1" xfId="20" builtinId="32" customBuiltin="1"/>
    <cellStyle name="60% - Énfasis2" xfId="24" builtinId="36" customBuiltin="1"/>
    <cellStyle name="60% - Énfasis3" xfId="28" builtinId="40" customBuiltin="1"/>
    <cellStyle name="60% - Énfasis4" xfId="32" builtinId="44" customBuiltin="1"/>
    <cellStyle name="60% - Énfasis5" xfId="36" builtinId="48" customBuiltin="1"/>
    <cellStyle name="60% - Énfasis6" xfId="40" builtinId="52" customBuiltin="1"/>
    <cellStyle name="A3 297 x 420 mm" xfId="74" xr:uid="{00000000-0005-0000-0000-00003A020000}"/>
    <cellStyle name="A3 297 x 420 mm 2" xfId="75" xr:uid="{00000000-0005-0000-0000-00003B020000}"/>
    <cellStyle name="Base 0 dec" xfId="76" xr:uid="{00000000-0005-0000-0000-00003C020000}"/>
    <cellStyle name="Base 1 dec" xfId="77" xr:uid="{00000000-0005-0000-0000-00003D020000}"/>
    <cellStyle name="Base 2 dec" xfId="78" xr:uid="{00000000-0005-0000-0000-00003E020000}"/>
    <cellStyle name="Bueno" xfId="6" builtinId="26" customBuiltin="1"/>
    <cellStyle name="Cálculo" xfId="11" builtinId="22" customBuiltin="1"/>
    <cellStyle name="Capitulo" xfId="79" xr:uid="{00000000-0005-0000-0000-000041020000}"/>
    <cellStyle name="Celda de comprobación" xfId="13" builtinId="23" customBuiltin="1"/>
    <cellStyle name="Celda vinculada" xfId="12" builtinId="24" customBuiltin="1"/>
    <cellStyle name="Currency_PROP. RAMO 33 2007 PAVY GUARN" xfId="534" xr:uid="{00000000-0005-0000-0000-000044020000}"/>
    <cellStyle name="Dec(1)" xfId="80" xr:uid="{00000000-0005-0000-0000-000045020000}"/>
    <cellStyle name="Dec(2)" xfId="81" xr:uid="{00000000-0005-0000-0000-000046020000}"/>
    <cellStyle name="Descripciones" xfId="82" xr:uid="{00000000-0005-0000-0000-000047020000}"/>
    <cellStyle name="Enc. der" xfId="83" xr:uid="{00000000-0005-0000-0000-000048020000}"/>
    <cellStyle name="Enc. izq" xfId="84" xr:uid="{00000000-0005-0000-0000-000049020000}"/>
    <cellStyle name="Encabezado 1" xfId="2" builtinId="16" customBuiltin="1"/>
    <cellStyle name="Encabezado 4" xfId="5" builtinId="19" customBuiltin="1"/>
    <cellStyle name="Énfasis 1" xfId="2181" xr:uid="{00000000-0005-0000-0000-00004C020000}"/>
    <cellStyle name="Énfasis 2" xfId="2182" xr:uid="{00000000-0005-0000-0000-00004D020000}"/>
    <cellStyle name="Énfasis 3" xfId="2183" xr:uid="{00000000-0005-0000-0000-00004E020000}"/>
    <cellStyle name="Énfasis1" xfId="17" builtinId="29" customBuiltin="1"/>
    <cellStyle name="Énfasis1 - 20%" xfId="2184" xr:uid="{00000000-0005-0000-0000-000050020000}"/>
    <cellStyle name="Énfasis1 - 20% 2" xfId="4466" xr:uid="{00000000-0005-0000-0000-000051020000}"/>
    <cellStyle name="Énfasis1 - 20% 2 2" xfId="4545" xr:uid="{00000000-0005-0000-0000-000052020000}"/>
    <cellStyle name="Énfasis1 - 20% 2 2 2" xfId="5746" xr:uid="{00000000-0005-0000-0000-000053020000}"/>
    <cellStyle name="Énfasis1 - 20% 2 2 3" xfId="5400" xr:uid="{00000000-0005-0000-0000-000054020000}"/>
    <cellStyle name="Énfasis1 - 20% 2 3" xfId="5614" xr:uid="{00000000-0005-0000-0000-000055020000}"/>
    <cellStyle name="Énfasis1 - 20% 2 4" xfId="5009" xr:uid="{00000000-0005-0000-0000-000056020000}"/>
    <cellStyle name="Énfasis1 - 20% 3" xfId="4490" xr:uid="{00000000-0005-0000-0000-000057020000}"/>
    <cellStyle name="Énfasis1 - 20% 3 2" xfId="5641" xr:uid="{00000000-0005-0000-0000-000058020000}"/>
    <cellStyle name="Énfasis1 - 20% 3 3" xfId="5048" xr:uid="{00000000-0005-0000-0000-000059020000}"/>
    <cellStyle name="Énfasis1 - 20% 4" xfId="5473" xr:uid="{00000000-0005-0000-0000-00005A020000}"/>
    <cellStyle name="Énfasis1 - 20% 5" xfId="4681" xr:uid="{00000000-0005-0000-0000-00005B020000}"/>
    <cellStyle name="Énfasis1 - 40%" xfId="2185" xr:uid="{00000000-0005-0000-0000-00005C020000}"/>
    <cellStyle name="Énfasis1 - 40% 2" xfId="4467" xr:uid="{00000000-0005-0000-0000-00005D020000}"/>
    <cellStyle name="Énfasis1 - 40% 2 2" xfId="4546" xr:uid="{00000000-0005-0000-0000-00005E020000}"/>
    <cellStyle name="Énfasis1 - 40% 2 2 2" xfId="5747" xr:uid="{00000000-0005-0000-0000-00005F020000}"/>
    <cellStyle name="Énfasis1 - 40% 2 2 3" xfId="5401" xr:uid="{00000000-0005-0000-0000-000060020000}"/>
    <cellStyle name="Énfasis1 - 40% 2 3" xfId="5615" xr:uid="{00000000-0005-0000-0000-000061020000}"/>
    <cellStyle name="Énfasis1 - 40% 2 4" xfId="5010" xr:uid="{00000000-0005-0000-0000-000062020000}"/>
    <cellStyle name="Énfasis1 - 40% 3" xfId="4491" xr:uid="{00000000-0005-0000-0000-000063020000}"/>
    <cellStyle name="Énfasis1 - 40% 3 2" xfId="5642" xr:uid="{00000000-0005-0000-0000-000064020000}"/>
    <cellStyle name="Énfasis1 - 40% 3 3" xfId="5049" xr:uid="{00000000-0005-0000-0000-000065020000}"/>
    <cellStyle name="Énfasis1 - 40% 4" xfId="5474" xr:uid="{00000000-0005-0000-0000-000066020000}"/>
    <cellStyle name="Énfasis1 - 40% 5" xfId="4682" xr:uid="{00000000-0005-0000-0000-000067020000}"/>
    <cellStyle name="Énfasis1 - 60%" xfId="2186" xr:uid="{00000000-0005-0000-0000-000068020000}"/>
    <cellStyle name="Énfasis2" xfId="21" builtinId="33" customBuiltin="1"/>
    <cellStyle name="Énfasis2 - 20%" xfId="2187" xr:uid="{00000000-0005-0000-0000-00006A020000}"/>
    <cellStyle name="Énfasis2 - 20% 2" xfId="4468" xr:uid="{00000000-0005-0000-0000-00006B020000}"/>
    <cellStyle name="Énfasis2 - 20% 2 2" xfId="4547" xr:uid="{00000000-0005-0000-0000-00006C020000}"/>
    <cellStyle name="Énfasis2 - 20% 2 2 2" xfId="5748" xr:uid="{00000000-0005-0000-0000-00006D020000}"/>
    <cellStyle name="Énfasis2 - 20% 2 2 3" xfId="5402" xr:uid="{00000000-0005-0000-0000-00006E020000}"/>
    <cellStyle name="Énfasis2 - 20% 2 3" xfId="5616" xr:uid="{00000000-0005-0000-0000-00006F020000}"/>
    <cellStyle name="Énfasis2 - 20% 2 4" xfId="5011" xr:uid="{00000000-0005-0000-0000-000070020000}"/>
    <cellStyle name="Énfasis2 - 20% 3" xfId="4492" xr:uid="{00000000-0005-0000-0000-000071020000}"/>
    <cellStyle name="Énfasis2 - 20% 3 2" xfId="5643" xr:uid="{00000000-0005-0000-0000-000072020000}"/>
    <cellStyle name="Énfasis2 - 20% 3 3" xfId="5050" xr:uid="{00000000-0005-0000-0000-000073020000}"/>
    <cellStyle name="Énfasis2 - 20% 4" xfId="5475" xr:uid="{00000000-0005-0000-0000-000074020000}"/>
    <cellStyle name="Énfasis2 - 20% 5" xfId="4683" xr:uid="{00000000-0005-0000-0000-000075020000}"/>
    <cellStyle name="Énfasis2 - 40%" xfId="2188" xr:uid="{00000000-0005-0000-0000-000076020000}"/>
    <cellStyle name="Énfasis2 - 40% 2" xfId="4469" xr:uid="{00000000-0005-0000-0000-000077020000}"/>
    <cellStyle name="Énfasis2 - 40% 2 2" xfId="4548" xr:uid="{00000000-0005-0000-0000-000078020000}"/>
    <cellStyle name="Énfasis2 - 40% 2 2 2" xfId="5749" xr:uid="{00000000-0005-0000-0000-000079020000}"/>
    <cellStyle name="Énfasis2 - 40% 2 2 3" xfId="5403" xr:uid="{00000000-0005-0000-0000-00007A020000}"/>
    <cellStyle name="Énfasis2 - 40% 2 3" xfId="5617" xr:uid="{00000000-0005-0000-0000-00007B020000}"/>
    <cellStyle name="Énfasis2 - 40% 2 4" xfId="5012" xr:uid="{00000000-0005-0000-0000-00007C020000}"/>
    <cellStyle name="Énfasis2 - 40% 3" xfId="4493" xr:uid="{00000000-0005-0000-0000-00007D020000}"/>
    <cellStyle name="Énfasis2 - 40% 3 2" xfId="5644" xr:uid="{00000000-0005-0000-0000-00007E020000}"/>
    <cellStyle name="Énfasis2 - 40% 3 3" xfId="5051" xr:uid="{00000000-0005-0000-0000-00007F020000}"/>
    <cellStyle name="Énfasis2 - 40% 4" xfId="5476" xr:uid="{00000000-0005-0000-0000-000080020000}"/>
    <cellStyle name="Énfasis2 - 40% 5" xfId="4684" xr:uid="{00000000-0005-0000-0000-000081020000}"/>
    <cellStyle name="Énfasis2 - 60%" xfId="2189" xr:uid="{00000000-0005-0000-0000-000082020000}"/>
    <cellStyle name="Énfasis3" xfId="25" builtinId="37" customBuiltin="1"/>
    <cellStyle name="Énfasis3 - 20%" xfId="2190" xr:uid="{00000000-0005-0000-0000-000084020000}"/>
    <cellStyle name="Énfasis3 - 20% 2" xfId="4470" xr:uid="{00000000-0005-0000-0000-000085020000}"/>
    <cellStyle name="Énfasis3 - 20% 2 2" xfId="4549" xr:uid="{00000000-0005-0000-0000-000086020000}"/>
    <cellStyle name="Énfasis3 - 20% 2 2 2" xfId="5750" xr:uid="{00000000-0005-0000-0000-000087020000}"/>
    <cellStyle name="Énfasis3 - 20% 2 2 3" xfId="5404" xr:uid="{00000000-0005-0000-0000-000088020000}"/>
    <cellStyle name="Énfasis3 - 20% 2 3" xfId="5618" xr:uid="{00000000-0005-0000-0000-000089020000}"/>
    <cellStyle name="Énfasis3 - 20% 2 4" xfId="5013" xr:uid="{00000000-0005-0000-0000-00008A020000}"/>
    <cellStyle name="Énfasis3 - 20% 3" xfId="4494" xr:uid="{00000000-0005-0000-0000-00008B020000}"/>
    <cellStyle name="Énfasis3 - 20% 3 2" xfId="5645" xr:uid="{00000000-0005-0000-0000-00008C020000}"/>
    <cellStyle name="Énfasis3 - 20% 3 3" xfId="5052" xr:uid="{00000000-0005-0000-0000-00008D020000}"/>
    <cellStyle name="Énfasis3 - 20% 4" xfId="5477" xr:uid="{00000000-0005-0000-0000-00008E020000}"/>
    <cellStyle name="Énfasis3 - 20% 5" xfId="4685" xr:uid="{00000000-0005-0000-0000-00008F020000}"/>
    <cellStyle name="Énfasis3 - 40%" xfId="2191" xr:uid="{00000000-0005-0000-0000-000090020000}"/>
    <cellStyle name="Énfasis3 - 40% 2" xfId="4471" xr:uid="{00000000-0005-0000-0000-000091020000}"/>
    <cellStyle name="Énfasis3 - 40% 2 2" xfId="4550" xr:uid="{00000000-0005-0000-0000-000092020000}"/>
    <cellStyle name="Énfasis3 - 40% 2 2 2" xfId="5751" xr:uid="{00000000-0005-0000-0000-000093020000}"/>
    <cellStyle name="Énfasis3 - 40% 2 2 3" xfId="5405" xr:uid="{00000000-0005-0000-0000-000094020000}"/>
    <cellStyle name="Énfasis3 - 40% 2 3" xfId="5619" xr:uid="{00000000-0005-0000-0000-000095020000}"/>
    <cellStyle name="Énfasis3 - 40% 2 4" xfId="5014" xr:uid="{00000000-0005-0000-0000-000096020000}"/>
    <cellStyle name="Énfasis3 - 40% 3" xfId="4495" xr:uid="{00000000-0005-0000-0000-000097020000}"/>
    <cellStyle name="Énfasis3 - 40% 3 2" xfId="5646" xr:uid="{00000000-0005-0000-0000-000098020000}"/>
    <cellStyle name="Énfasis3 - 40% 3 3" xfId="5053" xr:uid="{00000000-0005-0000-0000-000099020000}"/>
    <cellStyle name="Énfasis3 - 40% 4" xfId="5478" xr:uid="{00000000-0005-0000-0000-00009A020000}"/>
    <cellStyle name="Énfasis3 - 40% 5" xfId="4686" xr:uid="{00000000-0005-0000-0000-00009B020000}"/>
    <cellStyle name="Énfasis3 - 60%" xfId="2192" xr:uid="{00000000-0005-0000-0000-00009C020000}"/>
    <cellStyle name="Énfasis4" xfId="29" builtinId="41" customBuiltin="1"/>
    <cellStyle name="Énfasis4 - 20%" xfId="2193" xr:uid="{00000000-0005-0000-0000-00009E020000}"/>
    <cellStyle name="Énfasis4 - 20% 2" xfId="4472" xr:uid="{00000000-0005-0000-0000-00009F020000}"/>
    <cellStyle name="Énfasis4 - 20% 2 2" xfId="4551" xr:uid="{00000000-0005-0000-0000-0000A0020000}"/>
    <cellStyle name="Énfasis4 - 20% 2 2 2" xfId="5752" xr:uid="{00000000-0005-0000-0000-0000A1020000}"/>
    <cellStyle name="Énfasis4 - 20% 2 2 3" xfId="5406" xr:uid="{00000000-0005-0000-0000-0000A2020000}"/>
    <cellStyle name="Énfasis4 - 20% 2 3" xfId="5620" xr:uid="{00000000-0005-0000-0000-0000A3020000}"/>
    <cellStyle name="Énfasis4 - 20% 2 4" xfId="5015" xr:uid="{00000000-0005-0000-0000-0000A4020000}"/>
    <cellStyle name="Énfasis4 - 20% 3" xfId="4496" xr:uid="{00000000-0005-0000-0000-0000A5020000}"/>
    <cellStyle name="Énfasis4 - 20% 3 2" xfId="5647" xr:uid="{00000000-0005-0000-0000-0000A6020000}"/>
    <cellStyle name="Énfasis4 - 20% 3 3" xfId="5054" xr:uid="{00000000-0005-0000-0000-0000A7020000}"/>
    <cellStyle name="Énfasis4 - 20% 4" xfId="5479" xr:uid="{00000000-0005-0000-0000-0000A8020000}"/>
    <cellStyle name="Énfasis4 - 20% 5" xfId="4687" xr:uid="{00000000-0005-0000-0000-0000A9020000}"/>
    <cellStyle name="Énfasis4 - 40%" xfId="2194" xr:uid="{00000000-0005-0000-0000-0000AA020000}"/>
    <cellStyle name="Énfasis4 - 40% 2" xfId="4473" xr:uid="{00000000-0005-0000-0000-0000AB020000}"/>
    <cellStyle name="Énfasis4 - 40% 2 2" xfId="4552" xr:uid="{00000000-0005-0000-0000-0000AC020000}"/>
    <cellStyle name="Énfasis4 - 40% 2 2 2" xfId="5753" xr:uid="{00000000-0005-0000-0000-0000AD020000}"/>
    <cellStyle name="Énfasis4 - 40% 2 2 3" xfId="5407" xr:uid="{00000000-0005-0000-0000-0000AE020000}"/>
    <cellStyle name="Énfasis4 - 40% 2 3" xfId="5621" xr:uid="{00000000-0005-0000-0000-0000AF020000}"/>
    <cellStyle name="Énfasis4 - 40% 2 4" xfId="5016" xr:uid="{00000000-0005-0000-0000-0000B0020000}"/>
    <cellStyle name="Énfasis4 - 40% 3" xfId="4497" xr:uid="{00000000-0005-0000-0000-0000B1020000}"/>
    <cellStyle name="Énfasis4 - 40% 3 2" xfId="5648" xr:uid="{00000000-0005-0000-0000-0000B2020000}"/>
    <cellStyle name="Énfasis4 - 40% 3 3" xfId="5055" xr:uid="{00000000-0005-0000-0000-0000B3020000}"/>
    <cellStyle name="Énfasis4 - 40% 4" xfId="5480" xr:uid="{00000000-0005-0000-0000-0000B4020000}"/>
    <cellStyle name="Énfasis4 - 40% 5" xfId="4688" xr:uid="{00000000-0005-0000-0000-0000B5020000}"/>
    <cellStyle name="Énfasis4 - 60%" xfId="2195" xr:uid="{00000000-0005-0000-0000-0000B6020000}"/>
    <cellStyle name="Énfasis5" xfId="33" builtinId="45" customBuiltin="1"/>
    <cellStyle name="Énfasis5 - 20%" xfId="2196" xr:uid="{00000000-0005-0000-0000-0000B8020000}"/>
    <cellStyle name="Énfasis5 - 20% 2" xfId="4474" xr:uid="{00000000-0005-0000-0000-0000B9020000}"/>
    <cellStyle name="Énfasis5 - 20% 2 2" xfId="4553" xr:uid="{00000000-0005-0000-0000-0000BA020000}"/>
    <cellStyle name="Énfasis5 - 20% 2 2 2" xfId="5754" xr:uid="{00000000-0005-0000-0000-0000BB020000}"/>
    <cellStyle name="Énfasis5 - 20% 2 2 3" xfId="5408" xr:uid="{00000000-0005-0000-0000-0000BC020000}"/>
    <cellStyle name="Énfasis5 - 20% 2 3" xfId="5622" xr:uid="{00000000-0005-0000-0000-0000BD020000}"/>
    <cellStyle name="Énfasis5 - 20% 2 4" xfId="5017" xr:uid="{00000000-0005-0000-0000-0000BE020000}"/>
    <cellStyle name="Énfasis5 - 20% 3" xfId="4498" xr:uid="{00000000-0005-0000-0000-0000BF020000}"/>
    <cellStyle name="Énfasis5 - 20% 3 2" xfId="5649" xr:uid="{00000000-0005-0000-0000-0000C0020000}"/>
    <cellStyle name="Énfasis5 - 20% 3 3" xfId="5056" xr:uid="{00000000-0005-0000-0000-0000C1020000}"/>
    <cellStyle name="Énfasis5 - 20% 4" xfId="5481" xr:uid="{00000000-0005-0000-0000-0000C2020000}"/>
    <cellStyle name="Énfasis5 - 20% 5" xfId="4689" xr:uid="{00000000-0005-0000-0000-0000C3020000}"/>
    <cellStyle name="Énfasis5 - 40%" xfId="2197" xr:uid="{00000000-0005-0000-0000-0000C4020000}"/>
    <cellStyle name="Énfasis5 - 40% 2" xfId="4475" xr:uid="{00000000-0005-0000-0000-0000C5020000}"/>
    <cellStyle name="Énfasis5 - 40% 2 2" xfId="4554" xr:uid="{00000000-0005-0000-0000-0000C6020000}"/>
    <cellStyle name="Énfasis5 - 40% 2 2 2" xfId="5755" xr:uid="{00000000-0005-0000-0000-0000C7020000}"/>
    <cellStyle name="Énfasis5 - 40% 2 2 3" xfId="5409" xr:uid="{00000000-0005-0000-0000-0000C8020000}"/>
    <cellStyle name="Énfasis5 - 40% 2 3" xfId="5623" xr:uid="{00000000-0005-0000-0000-0000C9020000}"/>
    <cellStyle name="Énfasis5 - 40% 2 4" xfId="5018" xr:uid="{00000000-0005-0000-0000-0000CA020000}"/>
    <cellStyle name="Énfasis5 - 40% 3" xfId="4499" xr:uid="{00000000-0005-0000-0000-0000CB020000}"/>
    <cellStyle name="Énfasis5 - 40% 3 2" xfId="5650" xr:uid="{00000000-0005-0000-0000-0000CC020000}"/>
    <cellStyle name="Énfasis5 - 40% 3 3" xfId="5057" xr:uid="{00000000-0005-0000-0000-0000CD020000}"/>
    <cellStyle name="Énfasis5 - 40% 4" xfId="5482" xr:uid="{00000000-0005-0000-0000-0000CE020000}"/>
    <cellStyle name="Énfasis5 - 40% 5" xfId="4690" xr:uid="{00000000-0005-0000-0000-0000CF020000}"/>
    <cellStyle name="Énfasis5 - 60%" xfId="2198" xr:uid="{00000000-0005-0000-0000-0000D0020000}"/>
    <cellStyle name="Énfasis6" xfId="37" builtinId="49" customBuiltin="1"/>
    <cellStyle name="Énfasis6 - 20%" xfId="2199" xr:uid="{00000000-0005-0000-0000-0000D2020000}"/>
    <cellStyle name="Énfasis6 - 20% 2" xfId="4476" xr:uid="{00000000-0005-0000-0000-0000D3020000}"/>
    <cellStyle name="Énfasis6 - 20% 2 2" xfId="4555" xr:uid="{00000000-0005-0000-0000-0000D4020000}"/>
    <cellStyle name="Énfasis6 - 20% 2 2 2" xfId="5756" xr:uid="{00000000-0005-0000-0000-0000D5020000}"/>
    <cellStyle name="Énfasis6 - 20% 2 2 3" xfId="5410" xr:uid="{00000000-0005-0000-0000-0000D6020000}"/>
    <cellStyle name="Énfasis6 - 20% 2 3" xfId="5624" xr:uid="{00000000-0005-0000-0000-0000D7020000}"/>
    <cellStyle name="Énfasis6 - 20% 2 4" xfId="5019" xr:uid="{00000000-0005-0000-0000-0000D8020000}"/>
    <cellStyle name="Énfasis6 - 20% 3" xfId="4500" xr:uid="{00000000-0005-0000-0000-0000D9020000}"/>
    <cellStyle name="Énfasis6 - 20% 3 2" xfId="5651" xr:uid="{00000000-0005-0000-0000-0000DA020000}"/>
    <cellStyle name="Énfasis6 - 20% 3 3" xfId="5058" xr:uid="{00000000-0005-0000-0000-0000DB020000}"/>
    <cellStyle name="Énfasis6 - 20% 4" xfId="5483" xr:uid="{00000000-0005-0000-0000-0000DC020000}"/>
    <cellStyle name="Énfasis6 - 20% 5" xfId="4691" xr:uid="{00000000-0005-0000-0000-0000DD020000}"/>
    <cellStyle name="Énfasis6 - 40%" xfId="2200" xr:uid="{00000000-0005-0000-0000-0000DE020000}"/>
    <cellStyle name="Énfasis6 - 40% 2" xfId="4477" xr:uid="{00000000-0005-0000-0000-0000DF020000}"/>
    <cellStyle name="Énfasis6 - 40% 2 2" xfId="4556" xr:uid="{00000000-0005-0000-0000-0000E0020000}"/>
    <cellStyle name="Énfasis6 - 40% 2 2 2" xfId="5757" xr:uid="{00000000-0005-0000-0000-0000E1020000}"/>
    <cellStyle name="Énfasis6 - 40% 2 2 3" xfId="5411" xr:uid="{00000000-0005-0000-0000-0000E2020000}"/>
    <cellStyle name="Énfasis6 - 40% 2 3" xfId="5625" xr:uid="{00000000-0005-0000-0000-0000E3020000}"/>
    <cellStyle name="Énfasis6 - 40% 2 4" xfId="5020" xr:uid="{00000000-0005-0000-0000-0000E4020000}"/>
    <cellStyle name="Énfasis6 - 40% 3" xfId="4501" xr:uid="{00000000-0005-0000-0000-0000E5020000}"/>
    <cellStyle name="Énfasis6 - 40% 3 2" xfId="5652" xr:uid="{00000000-0005-0000-0000-0000E6020000}"/>
    <cellStyle name="Énfasis6 - 40% 3 3" xfId="5059" xr:uid="{00000000-0005-0000-0000-0000E7020000}"/>
    <cellStyle name="Énfasis6 - 40% 4" xfId="5484" xr:uid="{00000000-0005-0000-0000-0000E8020000}"/>
    <cellStyle name="Énfasis6 - 40% 5" xfId="4692" xr:uid="{00000000-0005-0000-0000-0000E9020000}"/>
    <cellStyle name="Énfasis6 - 60%" xfId="2201" xr:uid="{00000000-0005-0000-0000-0000EA020000}"/>
    <cellStyle name="Entrada" xfId="9" builtinId="20" customBuiltin="1"/>
    <cellStyle name="Estilo 1" xfId="85" xr:uid="{00000000-0005-0000-0000-0000EC020000}"/>
    <cellStyle name="Etiqueta" xfId="86" xr:uid="{00000000-0005-0000-0000-0000ED020000}"/>
    <cellStyle name="Euro" xfId="43" xr:uid="{00000000-0005-0000-0000-0000EE020000}"/>
    <cellStyle name="Euro 10" xfId="2203" xr:uid="{00000000-0005-0000-0000-0000EF020000}"/>
    <cellStyle name="Euro 11" xfId="2204" xr:uid="{00000000-0005-0000-0000-0000F0020000}"/>
    <cellStyle name="Euro 12" xfId="2205" xr:uid="{00000000-0005-0000-0000-0000F1020000}"/>
    <cellStyle name="Euro 13" xfId="2206" xr:uid="{00000000-0005-0000-0000-0000F2020000}"/>
    <cellStyle name="Euro 14" xfId="2207" xr:uid="{00000000-0005-0000-0000-0000F3020000}"/>
    <cellStyle name="Euro 15" xfId="2208" xr:uid="{00000000-0005-0000-0000-0000F4020000}"/>
    <cellStyle name="Euro 16" xfId="2209" xr:uid="{00000000-0005-0000-0000-0000F5020000}"/>
    <cellStyle name="Euro 17" xfId="2210" xr:uid="{00000000-0005-0000-0000-0000F6020000}"/>
    <cellStyle name="Euro 18" xfId="2211" xr:uid="{00000000-0005-0000-0000-0000F7020000}"/>
    <cellStyle name="Euro 19" xfId="2212" xr:uid="{00000000-0005-0000-0000-0000F8020000}"/>
    <cellStyle name="Euro 2" xfId="88" xr:uid="{00000000-0005-0000-0000-0000F9020000}"/>
    <cellStyle name="Euro 2 10" xfId="2214" xr:uid="{00000000-0005-0000-0000-0000FA020000}"/>
    <cellStyle name="Euro 2 11" xfId="2215" xr:uid="{00000000-0005-0000-0000-0000FB020000}"/>
    <cellStyle name="Euro 2 12" xfId="2216" xr:uid="{00000000-0005-0000-0000-0000FC020000}"/>
    <cellStyle name="Euro 2 13" xfId="2217" xr:uid="{00000000-0005-0000-0000-0000FD020000}"/>
    <cellStyle name="Euro 2 14" xfId="2218" xr:uid="{00000000-0005-0000-0000-0000FE020000}"/>
    <cellStyle name="Euro 2 15" xfId="2219" xr:uid="{00000000-0005-0000-0000-0000FF020000}"/>
    <cellStyle name="Euro 2 16" xfId="2220" xr:uid="{00000000-0005-0000-0000-000000030000}"/>
    <cellStyle name="Euro 2 17" xfId="2221" xr:uid="{00000000-0005-0000-0000-000001030000}"/>
    <cellStyle name="Euro 2 18" xfId="2222" xr:uid="{00000000-0005-0000-0000-000002030000}"/>
    <cellStyle name="Euro 2 19" xfId="2223" xr:uid="{00000000-0005-0000-0000-000003030000}"/>
    <cellStyle name="Euro 2 2" xfId="89" xr:uid="{00000000-0005-0000-0000-000004030000}"/>
    <cellStyle name="Euro 2 2 2" xfId="2224" xr:uid="{00000000-0005-0000-0000-000005030000}"/>
    <cellStyle name="Euro 2 2 3" xfId="3509" xr:uid="{00000000-0005-0000-0000-000006030000}"/>
    <cellStyle name="Euro 2 20" xfId="2225" xr:uid="{00000000-0005-0000-0000-000007030000}"/>
    <cellStyle name="Euro 2 21" xfId="2226" xr:uid="{00000000-0005-0000-0000-000008030000}"/>
    <cellStyle name="Euro 2 22" xfId="2227" xr:uid="{00000000-0005-0000-0000-000009030000}"/>
    <cellStyle name="Euro 2 23" xfId="2228" xr:uid="{00000000-0005-0000-0000-00000A030000}"/>
    <cellStyle name="Euro 2 24" xfId="2229" xr:uid="{00000000-0005-0000-0000-00000B030000}"/>
    <cellStyle name="Euro 2 25" xfId="2230" xr:uid="{00000000-0005-0000-0000-00000C030000}"/>
    <cellStyle name="Euro 2 26" xfId="2231" xr:uid="{00000000-0005-0000-0000-00000D030000}"/>
    <cellStyle name="Euro 2 27" xfId="2232" xr:uid="{00000000-0005-0000-0000-00000E030000}"/>
    <cellStyle name="Euro 2 28" xfId="2233" xr:uid="{00000000-0005-0000-0000-00000F030000}"/>
    <cellStyle name="Euro 2 29" xfId="2234" xr:uid="{00000000-0005-0000-0000-000010030000}"/>
    <cellStyle name="Euro 2 3" xfId="90" xr:uid="{00000000-0005-0000-0000-000011030000}"/>
    <cellStyle name="Euro 2 3 2" xfId="2235" xr:uid="{00000000-0005-0000-0000-000012030000}"/>
    <cellStyle name="Euro 2 3 3" xfId="3508" xr:uid="{00000000-0005-0000-0000-000013030000}"/>
    <cellStyle name="Euro 2 30" xfId="2236" xr:uid="{00000000-0005-0000-0000-000014030000}"/>
    <cellStyle name="Euro 2 31" xfId="2237" xr:uid="{00000000-0005-0000-0000-000015030000}"/>
    <cellStyle name="Euro 2 32" xfId="2238" xr:uid="{00000000-0005-0000-0000-000016030000}"/>
    <cellStyle name="Euro 2 33" xfId="2239" xr:uid="{00000000-0005-0000-0000-000017030000}"/>
    <cellStyle name="Euro 2 34" xfId="2240" xr:uid="{00000000-0005-0000-0000-000018030000}"/>
    <cellStyle name="Euro 2 34 2" xfId="3518" xr:uid="{00000000-0005-0000-0000-000019030000}"/>
    <cellStyle name="Euro 2 35" xfId="2241" xr:uid="{00000000-0005-0000-0000-00001A030000}"/>
    <cellStyle name="Euro 2 35 2" xfId="3519" xr:uid="{00000000-0005-0000-0000-00001B030000}"/>
    <cellStyle name="Euro 2 36" xfId="2242" xr:uid="{00000000-0005-0000-0000-00001C030000}"/>
    <cellStyle name="Euro 2 36 2" xfId="3520" xr:uid="{00000000-0005-0000-0000-00001D030000}"/>
    <cellStyle name="Euro 2 37" xfId="2243" xr:uid="{00000000-0005-0000-0000-00001E030000}"/>
    <cellStyle name="Euro 2 37 2" xfId="3521" xr:uid="{00000000-0005-0000-0000-00001F030000}"/>
    <cellStyle name="Euro 2 38" xfId="2244" xr:uid="{00000000-0005-0000-0000-000020030000}"/>
    <cellStyle name="Euro 2 38 2" xfId="3522" xr:uid="{00000000-0005-0000-0000-000021030000}"/>
    <cellStyle name="Euro 2 39" xfId="2245" xr:uid="{00000000-0005-0000-0000-000022030000}"/>
    <cellStyle name="Euro 2 39 2" xfId="3523" xr:uid="{00000000-0005-0000-0000-000023030000}"/>
    <cellStyle name="Euro 2 4" xfId="596" xr:uid="{00000000-0005-0000-0000-000024030000}"/>
    <cellStyle name="Euro 2 4 2" xfId="2246" xr:uid="{00000000-0005-0000-0000-000025030000}"/>
    <cellStyle name="Euro 2 4 3" xfId="3505" xr:uid="{00000000-0005-0000-0000-000026030000}"/>
    <cellStyle name="Euro 2 40" xfId="2247" xr:uid="{00000000-0005-0000-0000-000027030000}"/>
    <cellStyle name="Euro 2 40 2" xfId="3524" xr:uid="{00000000-0005-0000-0000-000028030000}"/>
    <cellStyle name="Euro 2 41" xfId="2248" xr:uid="{00000000-0005-0000-0000-000029030000}"/>
    <cellStyle name="Euro 2 41 2" xfId="3525" xr:uid="{00000000-0005-0000-0000-00002A030000}"/>
    <cellStyle name="Euro 2 42" xfId="2249" xr:uid="{00000000-0005-0000-0000-00002B030000}"/>
    <cellStyle name="Euro 2 42 2" xfId="3526" xr:uid="{00000000-0005-0000-0000-00002C030000}"/>
    <cellStyle name="Euro 2 43" xfId="2250" xr:uid="{00000000-0005-0000-0000-00002D030000}"/>
    <cellStyle name="Euro 2 43 2" xfId="3527" xr:uid="{00000000-0005-0000-0000-00002E030000}"/>
    <cellStyle name="Euro 2 44" xfId="2251" xr:uid="{00000000-0005-0000-0000-00002F030000}"/>
    <cellStyle name="Euro 2 44 2" xfId="3528" xr:uid="{00000000-0005-0000-0000-000030030000}"/>
    <cellStyle name="Euro 2 45" xfId="2252" xr:uid="{00000000-0005-0000-0000-000031030000}"/>
    <cellStyle name="Euro 2 45 2" xfId="3529" xr:uid="{00000000-0005-0000-0000-000032030000}"/>
    <cellStyle name="Euro 2 46" xfId="2253" xr:uid="{00000000-0005-0000-0000-000033030000}"/>
    <cellStyle name="Euro 2 46 2" xfId="3530" xr:uid="{00000000-0005-0000-0000-000034030000}"/>
    <cellStyle name="Euro 2 47" xfId="2254" xr:uid="{00000000-0005-0000-0000-000035030000}"/>
    <cellStyle name="Euro 2 47 2" xfId="3531" xr:uid="{00000000-0005-0000-0000-000036030000}"/>
    <cellStyle name="Euro 2 48" xfId="2255" xr:uid="{00000000-0005-0000-0000-000037030000}"/>
    <cellStyle name="Euro 2 48 2" xfId="3532" xr:uid="{00000000-0005-0000-0000-000038030000}"/>
    <cellStyle name="Euro 2 49" xfId="2256" xr:uid="{00000000-0005-0000-0000-000039030000}"/>
    <cellStyle name="Euro 2 49 2" xfId="3533" xr:uid="{00000000-0005-0000-0000-00003A030000}"/>
    <cellStyle name="Euro 2 5" xfId="1268" xr:uid="{00000000-0005-0000-0000-00003B030000}"/>
    <cellStyle name="Euro 2 5 2" xfId="2140" xr:uid="{00000000-0005-0000-0000-00003C030000}"/>
    <cellStyle name="Euro 2 5 3" xfId="2147" xr:uid="{00000000-0005-0000-0000-00003D030000}"/>
    <cellStyle name="Euro 2 5 4" xfId="2108" xr:uid="{00000000-0005-0000-0000-00003E030000}"/>
    <cellStyle name="Euro 2 5 5" xfId="4828" xr:uid="{00000000-0005-0000-0000-00003F030000}"/>
    <cellStyle name="Euro 2 5 6" xfId="2257" xr:uid="{00000000-0005-0000-0000-000040030000}"/>
    <cellStyle name="Euro 2 50" xfId="2258" xr:uid="{00000000-0005-0000-0000-000041030000}"/>
    <cellStyle name="Euro 2 50 2" xfId="3534" xr:uid="{00000000-0005-0000-0000-000042030000}"/>
    <cellStyle name="Euro 2 51" xfId="2259" xr:uid="{00000000-0005-0000-0000-000043030000}"/>
    <cellStyle name="Euro 2 51 2" xfId="3535" xr:uid="{00000000-0005-0000-0000-000044030000}"/>
    <cellStyle name="Euro 2 52" xfId="2260" xr:uid="{00000000-0005-0000-0000-000045030000}"/>
    <cellStyle name="Euro 2 52 2" xfId="3536" xr:uid="{00000000-0005-0000-0000-000046030000}"/>
    <cellStyle name="Euro 2 53" xfId="2261" xr:uid="{00000000-0005-0000-0000-000047030000}"/>
    <cellStyle name="Euro 2 53 2" xfId="3537" xr:uid="{00000000-0005-0000-0000-000048030000}"/>
    <cellStyle name="Euro 2 54" xfId="2262" xr:uid="{00000000-0005-0000-0000-000049030000}"/>
    <cellStyle name="Euro 2 54 2" xfId="3538" xr:uid="{00000000-0005-0000-0000-00004A030000}"/>
    <cellStyle name="Euro 2 55" xfId="2263" xr:uid="{00000000-0005-0000-0000-00004B030000}"/>
    <cellStyle name="Euro 2 55 2" xfId="3539" xr:uid="{00000000-0005-0000-0000-00004C030000}"/>
    <cellStyle name="Euro 2 56" xfId="2264" xr:uid="{00000000-0005-0000-0000-00004D030000}"/>
    <cellStyle name="Euro 2 56 2" xfId="3540" xr:uid="{00000000-0005-0000-0000-00004E030000}"/>
    <cellStyle name="Euro 2 57" xfId="2265" xr:uid="{00000000-0005-0000-0000-00004F030000}"/>
    <cellStyle name="Euro 2 57 2" xfId="3541" xr:uid="{00000000-0005-0000-0000-000050030000}"/>
    <cellStyle name="Euro 2 58" xfId="2266" xr:uid="{00000000-0005-0000-0000-000051030000}"/>
    <cellStyle name="Euro 2 58 2" xfId="3542" xr:uid="{00000000-0005-0000-0000-000052030000}"/>
    <cellStyle name="Euro 2 59" xfId="2267" xr:uid="{00000000-0005-0000-0000-000053030000}"/>
    <cellStyle name="Euro 2 59 2" xfId="3543" xr:uid="{00000000-0005-0000-0000-000054030000}"/>
    <cellStyle name="Euro 2 6" xfId="2268" xr:uid="{00000000-0005-0000-0000-000055030000}"/>
    <cellStyle name="Euro 2 60" xfId="2269" xr:uid="{00000000-0005-0000-0000-000056030000}"/>
    <cellStyle name="Euro 2 60 2" xfId="3544" xr:uid="{00000000-0005-0000-0000-000057030000}"/>
    <cellStyle name="Euro 2 61" xfId="2270" xr:uid="{00000000-0005-0000-0000-000058030000}"/>
    <cellStyle name="Euro 2 61 2" xfId="3545" xr:uid="{00000000-0005-0000-0000-000059030000}"/>
    <cellStyle name="Euro 2 62" xfId="2271" xr:uid="{00000000-0005-0000-0000-00005A030000}"/>
    <cellStyle name="Euro 2 62 2" xfId="3546" xr:uid="{00000000-0005-0000-0000-00005B030000}"/>
    <cellStyle name="Euro 2 63" xfId="2272" xr:uid="{00000000-0005-0000-0000-00005C030000}"/>
    <cellStyle name="Euro 2 63 2" xfId="3547" xr:uid="{00000000-0005-0000-0000-00005D030000}"/>
    <cellStyle name="Euro 2 64" xfId="2273" xr:uid="{00000000-0005-0000-0000-00005E030000}"/>
    <cellStyle name="Euro 2 64 2" xfId="3548" xr:uid="{00000000-0005-0000-0000-00005F030000}"/>
    <cellStyle name="Euro 2 65" xfId="2274" xr:uid="{00000000-0005-0000-0000-000060030000}"/>
    <cellStyle name="Euro 2 65 2" xfId="3549" xr:uid="{00000000-0005-0000-0000-000061030000}"/>
    <cellStyle name="Euro 2 66" xfId="2275" xr:uid="{00000000-0005-0000-0000-000062030000}"/>
    <cellStyle name="Euro 2 66 2" xfId="3550" xr:uid="{00000000-0005-0000-0000-000063030000}"/>
    <cellStyle name="Euro 2 67" xfId="2276" xr:uid="{00000000-0005-0000-0000-000064030000}"/>
    <cellStyle name="Euro 2 67 2" xfId="3551" xr:uid="{00000000-0005-0000-0000-000065030000}"/>
    <cellStyle name="Euro 2 68" xfId="2277" xr:uid="{00000000-0005-0000-0000-000066030000}"/>
    <cellStyle name="Euro 2 68 2" xfId="3552" xr:uid="{00000000-0005-0000-0000-000067030000}"/>
    <cellStyle name="Euro 2 69" xfId="2278" xr:uid="{00000000-0005-0000-0000-000068030000}"/>
    <cellStyle name="Euro 2 69 2" xfId="3553" xr:uid="{00000000-0005-0000-0000-000069030000}"/>
    <cellStyle name="Euro 2 7" xfId="2279" xr:uid="{00000000-0005-0000-0000-00006A030000}"/>
    <cellStyle name="Euro 2 70" xfId="2280" xr:uid="{00000000-0005-0000-0000-00006B030000}"/>
    <cellStyle name="Euro 2 70 2" xfId="3554" xr:uid="{00000000-0005-0000-0000-00006C030000}"/>
    <cellStyle name="Euro 2 71" xfId="2281" xr:uid="{00000000-0005-0000-0000-00006D030000}"/>
    <cellStyle name="Euro 2 71 2" xfId="3555" xr:uid="{00000000-0005-0000-0000-00006E030000}"/>
    <cellStyle name="Euro 2 72" xfId="2282" xr:uid="{00000000-0005-0000-0000-00006F030000}"/>
    <cellStyle name="Euro 2 72 2" xfId="3556" xr:uid="{00000000-0005-0000-0000-000070030000}"/>
    <cellStyle name="Euro 2 73" xfId="2283" xr:uid="{00000000-0005-0000-0000-000071030000}"/>
    <cellStyle name="Euro 2 73 2" xfId="3557" xr:uid="{00000000-0005-0000-0000-000072030000}"/>
    <cellStyle name="Euro 2 74" xfId="2213" xr:uid="{00000000-0005-0000-0000-000073030000}"/>
    <cellStyle name="Euro 2 75" xfId="3503" xr:uid="{00000000-0005-0000-0000-000074030000}"/>
    <cellStyle name="Euro 2 8" xfId="2284" xr:uid="{00000000-0005-0000-0000-000075030000}"/>
    <cellStyle name="Euro 2 9" xfId="2285" xr:uid="{00000000-0005-0000-0000-000076030000}"/>
    <cellStyle name="Euro 20" xfId="2286" xr:uid="{00000000-0005-0000-0000-000077030000}"/>
    <cellStyle name="Euro 21" xfId="2287" xr:uid="{00000000-0005-0000-0000-000078030000}"/>
    <cellStyle name="Euro 22" xfId="2288" xr:uid="{00000000-0005-0000-0000-000079030000}"/>
    <cellStyle name="Euro 23" xfId="2289" xr:uid="{00000000-0005-0000-0000-00007A030000}"/>
    <cellStyle name="Euro 24" xfId="2290" xr:uid="{00000000-0005-0000-0000-00007B030000}"/>
    <cellStyle name="Euro 25" xfId="2291" xr:uid="{00000000-0005-0000-0000-00007C030000}"/>
    <cellStyle name="Euro 26" xfId="2292" xr:uid="{00000000-0005-0000-0000-00007D030000}"/>
    <cellStyle name="Euro 27" xfId="2293" xr:uid="{00000000-0005-0000-0000-00007E030000}"/>
    <cellStyle name="Euro 28" xfId="2294" xr:uid="{00000000-0005-0000-0000-00007F030000}"/>
    <cellStyle name="Euro 29" xfId="2295" xr:uid="{00000000-0005-0000-0000-000080030000}"/>
    <cellStyle name="Euro 3" xfId="535" xr:uid="{00000000-0005-0000-0000-000081030000}"/>
    <cellStyle name="Euro 3 2" xfId="1265" xr:uid="{00000000-0005-0000-0000-000082030000}"/>
    <cellStyle name="Euro 3 2 2" xfId="2139" xr:uid="{00000000-0005-0000-0000-000083030000}"/>
    <cellStyle name="Euro 3 2 3" xfId="2154" xr:uid="{00000000-0005-0000-0000-000084030000}"/>
    <cellStyle name="Euro 3 2 4" xfId="2121" xr:uid="{00000000-0005-0000-0000-000085030000}"/>
    <cellStyle name="Euro 3 2 5" xfId="4859" xr:uid="{00000000-0005-0000-0000-000086030000}"/>
    <cellStyle name="Euro 3 2 6" xfId="2296" xr:uid="{00000000-0005-0000-0000-000087030000}"/>
    <cellStyle name="Euro 3 3" xfId="2143" xr:uid="{00000000-0005-0000-0000-000088030000}"/>
    <cellStyle name="Euro 3 3 2" xfId="4884" xr:uid="{00000000-0005-0000-0000-000089030000}"/>
    <cellStyle name="Euro 3 3 3" xfId="3517" xr:uid="{00000000-0005-0000-0000-00008A030000}"/>
    <cellStyle name="Euro 3 4" xfId="2104" xr:uid="{00000000-0005-0000-0000-00008B030000}"/>
    <cellStyle name="Euro 3 5" xfId="5424" xr:uid="{00000000-0005-0000-0000-00008C030000}"/>
    <cellStyle name="Euro 30" xfId="2297" xr:uid="{00000000-0005-0000-0000-00008D030000}"/>
    <cellStyle name="Euro 31" xfId="2298" xr:uid="{00000000-0005-0000-0000-00008E030000}"/>
    <cellStyle name="Euro 32" xfId="2299" xr:uid="{00000000-0005-0000-0000-00008F030000}"/>
    <cellStyle name="Euro 33" xfId="2300" xr:uid="{00000000-0005-0000-0000-000090030000}"/>
    <cellStyle name="Euro 34" xfId="2301" xr:uid="{00000000-0005-0000-0000-000091030000}"/>
    <cellStyle name="Euro 35" xfId="2302" xr:uid="{00000000-0005-0000-0000-000092030000}"/>
    <cellStyle name="Euro 36" xfId="2303" xr:uid="{00000000-0005-0000-0000-000093030000}"/>
    <cellStyle name="Euro 37" xfId="2304" xr:uid="{00000000-0005-0000-0000-000094030000}"/>
    <cellStyle name="Euro 38" xfId="2305" xr:uid="{00000000-0005-0000-0000-000095030000}"/>
    <cellStyle name="Euro 39" xfId="2306" xr:uid="{00000000-0005-0000-0000-000096030000}"/>
    <cellStyle name="Euro 4" xfId="540" xr:uid="{00000000-0005-0000-0000-000097030000}"/>
    <cellStyle name="Euro 4 2" xfId="2307" xr:uid="{00000000-0005-0000-0000-000098030000}"/>
    <cellStyle name="Euro 4 3" xfId="3516" xr:uid="{00000000-0005-0000-0000-000099030000}"/>
    <cellStyle name="Euro 40" xfId="2308" xr:uid="{00000000-0005-0000-0000-00009A030000}"/>
    <cellStyle name="Euro 41" xfId="2309" xr:uid="{00000000-0005-0000-0000-00009B030000}"/>
    <cellStyle name="Euro 42" xfId="2310" xr:uid="{00000000-0005-0000-0000-00009C030000}"/>
    <cellStyle name="Euro 43" xfId="2311" xr:uid="{00000000-0005-0000-0000-00009D030000}"/>
    <cellStyle name="Euro 44" xfId="2312" xr:uid="{00000000-0005-0000-0000-00009E030000}"/>
    <cellStyle name="Euro 45" xfId="2313" xr:uid="{00000000-0005-0000-0000-00009F030000}"/>
    <cellStyle name="Euro 46" xfId="2314" xr:uid="{00000000-0005-0000-0000-0000A0030000}"/>
    <cellStyle name="Euro 47" xfId="2315" xr:uid="{00000000-0005-0000-0000-0000A1030000}"/>
    <cellStyle name="Euro 48" xfId="2316" xr:uid="{00000000-0005-0000-0000-0000A2030000}"/>
    <cellStyle name="Euro 49" xfId="2317" xr:uid="{00000000-0005-0000-0000-0000A3030000}"/>
    <cellStyle name="Euro 5" xfId="547" xr:uid="{00000000-0005-0000-0000-0000A4030000}"/>
    <cellStyle name="Euro 5 2" xfId="598" xr:uid="{00000000-0005-0000-0000-0000A5030000}"/>
    <cellStyle name="Euro 5 2 2" xfId="4842" xr:uid="{00000000-0005-0000-0000-0000A6030000}"/>
    <cellStyle name="Euro 5 2 3" xfId="2318" xr:uid="{00000000-0005-0000-0000-0000A7030000}"/>
    <cellStyle name="Euro 5 3" xfId="597" xr:uid="{00000000-0005-0000-0000-0000A8030000}"/>
    <cellStyle name="Euro 5 3 2" xfId="4822" xr:uid="{00000000-0005-0000-0000-0000A9030000}"/>
    <cellStyle name="Euro 5 3 3" xfId="3515" xr:uid="{00000000-0005-0000-0000-0000AA030000}"/>
    <cellStyle name="Euro 50" xfId="2202" xr:uid="{00000000-0005-0000-0000-0000AB030000}"/>
    <cellStyle name="Euro 51" xfId="3495" xr:uid="{00000000-0005-0000-0000-0000AC030000}"/>
    <cellStyle name="Euro 52" xfId="87" xr:uid="{00000000-0005-0000-0000-0000AD030000}"/>
    <cellStyle name="Euro 6" xfId="599" xr:uid="{00000000-0005-0000-0000-0000AE030000}"/>
    <cellStyle name="Euro 6 2" xfId="600" xr:uid="{00000000-0005-0000-0000-0000AF030000}"/>
    <cellStyle name="Euro 6 3" xfId="1555" xr:uid="{00000000-0005-0000-0000-0000B0030000}"/>
    <cellStyle name="Euro 6 4" xfId="1299" xr:uid="{00000000-0005-0000-0000-0000B1030000}"/>
    <cellStyle name="Euro 6 4 2" xfId="2170" xr:uid="{00000000-0005-0000-0000-0000B2030000}"/>
    <cellStyle name="Euro 6 5" xfId="4850" xr:uid="{00000000-0005-0000-0000-0000B3030000}"/>
    <cellStyle name="Euro 6 6" xfId="2319" xr:uid="{00000000-0005-0000-0000-0000B4030000}"/>
    <cellStyle name="Euro 7" xfId="601" xr:uid="{00000000-0005-0000-0000-0000B5030000}"/>
    <cellStyle name="Euro 7 2" xfId="5428" xr:uid="{00000000-0005-0000-0000-0000B6030000}"/>
    <cellStyle name="Euro 7 3" xfId="2320" xr:uid="{00000000-0005-0000-0000-0000B7030000}"/>
    <cellStyle name="Euro 8" xfId="2321" xr:uid="{00000000-0005-0000-0000-0000B8030000}"/>
    <cellStyle name="Euro 9" xfId="2322" xr:uid="{00000000-0005-0000-0000-0000B9030000}"/>
    <cellStyle name="Hipervínculo 2" xfId="91" xr:uid="{00000000-0005-0000-0000-0000BA030000}"/>
    <cellStyle name="Hipervínculo 2 2" xfId="92" xr:uid="{00000000-0005-0000-0000-0000BB030000}"/>
    <cellStyle name="Incorrecto" xfId="7" builtinId="27" customBuiltin="1"/>
    <cellStyle name="Linea Inferior" xfId="93" xr:uid="{00000000-0005-0000-0000-0000BD030000}"/>
    <cellStyle name="Linea Superior" xfId="94" xr:uid="{00000000-0005-0000-0000-0000BE030000}"/>
    <cellStyle name="Linea Superior 2" xfId="2113" xr:uid="{00000000-0005-0000-0000-0000BF030000}"/>
    <cellStyle name="Linea Superior 2 2" xfId="5777" xr:uid="{00000000-0005-0000-0000-0000C0030000}"/>
    <cellStyle name="Linea Superior 3" xfId="5778" xr:uid="{00000000-0005-0000-0000-0000C1030000}"/>
    <cellStyle name="Linea Tipo" xfId="95" xr:uid="{00000000-0005-0000-0000-0000C2030000}"/>
    <cellStyle name="Miles" xfId="96" xr:uid="{00000000-0005-0000-0000-0000C3030000}"/>
    <cellStyle name="Miles 1 dec" xfId="97" xr:uid="{00000000-0005-0000-0000-0000C4030000}"/>
    <cellStyle name="Millares" xfId="6321" builtinId="3"/>
    <cellStyle name="Millares 10" xfId="98" xr:uid="{00000000-0005-0000-0000-0000C6030000}"/>
    <cellStyle name="Millares 10 2" xfId="358" xr:uid="{00000000-0005-0000-0000-0000C7030000}"/>
    <cellStyle name="Millares 10 2 2" xfId="604" xr:uid="{00000000-0005-0000-0000-0000C8030000}"/>
    <cellStyle name="Millares 10 2 2 2" xfId="1118" xr:uid="{00000000-0005-0000-0000-0000C9030000}"/>
    <cellStyle name="Millares 10 2 2 2 2" xfId="1958" xr:uid="{00000000-0005-0000-0000-0000CA030000}"/>
    <cellStyle name="Millares 10 2 2 3" xfId="1556" xr:uid="{00000000-0005-0000-0000-0000CB030000}"/>
    <cellStyle name="Millares 10 2 2 4" xfId="5208" xr:uid="{00000000-0005-0000-0000-0000CC030000}"/>
    <cellStyle name="Millares 10 2 3" xfId="603" xr:uid="{00000000-0005-0000-0000-0000CD030000}"/>
    <cellStyle name="Millares 10 2 3 2" xfId="5502" xr:uid="{00000000-0005-0000-0000-0000CE030000}"/>
    <cellStyle name="Millares 10 2 4" xfId="1065" xr:uid="{00000000-0005-0000-0000-0000CF030000}"/>
    <cellStyle name="Millares 10 2 4 2" xfId="1905" xr:uid="{00000000-0005-0000-0000-0000D0030000}"/>
    <cellStyle name="Millares 10 2 5" xfId="1453" xr:uid="{00000000-0005-0000-0000-0000D1030000}"/>
    <cellStyle name="Millares 10 2 6" xfId="4747" xr:uid="{00000000-0005-0000-0000-0000D2030000}"/>
    <cellStyle name="Millares 10 3" xfId="359" xr:uid="{00000000-0005-0000-0000-0000D3030000}"/>
    <cellStyle name="Millares 10 3 2" xfId="1119" xr:uid="{00000000-0005-0000-0000-0000D4030000}"/>
    <cellStyle name="Millares 10 3 2 2" xfId="1959" xr:uid="{00000000-0005-0000-0000-0000D5030000}"/>
    <cellStyle name="Millares 10 3 2 3" xfId="5331" xr:uid="{00000000-0005-0000-0000-0000D6030000}"/>
    <cellStyle name="Millares 10 3 3" xfId="1557" xr:uid="{00000000-0005-0000-0000-0000D7030000}"/>
    <cellStyle name="Millares 10 3 3 2" xfId="6216" xr:uid="{00000000-0005-0000-0000-0000D8030000}"/>
    <cellStyle name="Millares 10 3 4" xfId="4940" xr:uid="{00000000-0005-0000-0000-0000D9030000}"/>
    <cellStyle name="Millares 10 4" xfId="602" xr:uid="{00000000-0005-0000-0000-0000DA030000}"/>
    <cellStyle name="Millares 10 4 2" xfId="6167" xr:uid="{00000000-0005-0000-0000-0000DB030000}"/>
    <cellStyle name="Millares 10 4 3" xfId="5904" xr:uid="{00000000-0005-0000-0000-0000DC030000}"/>
    <cellStyle name="Millares 10 5" xfId="951" xr:uid="{00000000-0005-0000-0000-0000DD030000}"/>
    <cellStyle name="Millares 10 5 2" xfId="1791" xr:uid="{00000000-0005-0000-0000-0000DE030000}"/>
    <cellStyle name="Millares 10 5 3" xfId="5101" xr:uid="{00000000-0005-0000-0000-0000DF030000}"/>
    <cellStyle name="Millares 10 6" xfId="1332" xr:uid="{00000000-0005-0000-0000-0000E0030000}"/>
    <cellStyle name="Millares 10 7" xfId="4612" xr:uid="{00000000-0005-0000-0000-0000E1030000}"/>
    <cellStyle name="Millares 11" xfId="99" xr:uid="{00000000-0005-0000-0000-0000E2030000}"/>
    <cellStyle name="Millares 11 2" xfId="360" xr:uid="{00000000-0005-0000-0000-0000E3030000}"/>
    <cellStyle name="Millares 11 2 2" xfId="607" xr:uid="{00000000-0005-0000-0000-0000E4030000}"/>
    <cellStyle name="Millares 11 2 2 2" xfId="1120" xr:uid="{00000000-0005-0000-0000-0000E5030000}"/>
    <cellStyle name="Millares 11 2 2 2 2" xfId="1960" xr:uid="{00000000-0005-0000-0000-0000E6030000}"/>
    <cellStyle name="Millares 11 2 2 3" xfId="1558" xr:uid="{00000000-0005-0000-0000-0000E7030000}"/>
    <cellStyle name="Millares 11 2 2 4" xfId="5212" xr:uid="{00000000-0005-0000-0000-0000E8030000}"/>
    <cellStyle name="Millares 11 2 3" xfId="606" xr:uid="{00000000-0005-0000-0000-0000E9030000}"/>
    <cellStyle name="Millares 11 2 3 2" xfId="5505" xr:uid="{00000000-0005-0000-0000-0000EA030000}"/>
    <cellStyle name="Millares 11 2 4" xfId="1069" xr:uid="{00000000-0005-0000-0000-0000EB030000}"/>
    <cellStyle name="Millares 11 2 4 2" xfId="1909" xr:uid="{00000000-0005-0000-0000-0000EC030000}"/>
    <cellStyle name="Millares 11 2 5" xfId="1457" xr:uid="{00000000-0005-0000-0000-0000ED030000}"/>
    <cellStyle name="Millares 11 2 6" xfId="4751" xr:uid="{00000000-0005-0000-0000-0000EE030000}"/>
    <cellStyle name="Millares 11 3" xfId="361" xr:uid="{00000000-0005-0000-0000-0000EF030000}"/>
    <cellStyle name="Millares 11 3 2" xfId="1121" xr:uid="{00000000-0005-0000-0000-0000F0030000}"/>
    <cellStyle name="Millares 11 3 2 2" xfId="1961" xr:uid="{00000000-0005-0000-0000-0000F1030000}"/>
    <cellStyle name="Millares 11 3 2 3" xfId="5335" xr:uid="{00000000-0005-0000-0000-0000F2030000}"/>
    <cellStyle name="Millares 11 3 3" xfId="1559" xr:uid="{00000000-0005-0000-0000-0000F3030000}"/>
    <cellStyle name="Millares 11 3 3 2" xfId="6143" xr:uid="{00000000-0005-0000-0000-0000F4030000}"/>
    <cellStyle name="Millares 11 3 4" xfId="4944" xr:uid="{00000000-0005-0000-0000-0000F5030000}"/>
    <cellStyle name="Millares 11 4" xfId="605" xr:uid="{00000000-0005-0000-0000-0000F6030000}"/>
    <cellStyle name="Millares 11 4 2" xfId="5902" xr:uid="{00000000-0005-0000-0000-0000F7030000}"/>
    <cellStyle name="Millares 11 4 3" xfId="6252" xr:uid="{00000000-0005-0000-0000-0000F8030000}"/>
    <cellStyle name="Millares 11 5" xfId="955" xr:uid="{00000000-0005-0000-0000-0000F9030000}"/>
    <cellStyle name="Millares 11 5 2" xfId="1795" xr:uid="{00000000-0005-0000-0000-0000FA030000}"/>
    <cellStyle name="Millares 11 5 3" xfId="5104" xr:uid="{00000000-0005-0000-0000-0000FB030000}"/>
    <cellStyle name="Millares 11 6" xfId="1335" xr:uid="{00000000-0005-0000-0000-0000FC030000}"/>
    <cellStyle name="Millares 11 7" xfId="4616" xr:uid="{00000000-0005-0000-0000-0000FD030000}"/>
    <cellStyle name="Millares 12" xfId="56" xr:uid="{00000000-0005-0000-0000-0000FE030000}"/>
    <cellStyle name="Millares 12 2" xfId="45" xr:uid="{00000000-0005-0000-0000-0000FF030000}"/>
    <cellStyle name="Millares 12 2 2" xfId="363" xr:uid="{00000000-0005-0000-0000-000000040000}"/>
    <cellStyle name="Millares 12 2 2 2" xfId="1962" xr:uid="{00000000-0005-0000-0000-000001040000}"/>
    <cellStyle name="Millares 12 2 2 2 2" xfId="6047" xr:uid="{00000000-0005-0000-0000-000002040000}"/>
    <cellStyle name="Millares 12 2 2 3" xfId="6124" xr:uid="{00000000-0005-0000-0000-000003040000}"/>
    <cellStyle name="Millares 12 2 2 3 2" xfId="6088" xr:uid="{00000000-0005-0000-0000-000004040000}"/>
    <cellStyle name="Millares 12 2 2 4" xfId="5983" xr:uid="{00000000-0005-0000-0000-000005040000}"/>
    <cellStyle name="Millares 12 2 3" xfId="1560" xr:uid="{00000000-0005-0000-0000-000006040000}"/>
    <cellStyle name="Millares 12 2 3 2" xfId="6288" xr:uid="{00000000-0005-0000-0000-000007040000}"/>
    <cellStyle name="Millares 12 2 4" xfId="4876" xr:uid="{00000000-0005-0000-0000-000008040000}"/>
    <cellStyle name="Millares 12 2 4 2" xfId="6129" xr:uid="{00000000-0005-0000-0000-000009040000}"/>
    <cellStyle name="Millares 12 2 5" xfId="2180" xr:uid="{00000000-0005-0000-0000-00000A040000}"/>
    <cellStyle name="Millares 12 2 5 2" xfId="6311" xr:uid="{00000000-0005-0000-0000-00000B040000}"/>
    <cellStyle name="Millares 12 2 6" xfId="362" xr:uid="{00000000-0005-0000-0000-00000C040000}"/>
    <cellStyle name="Millares 12 3" xfId="364" xr:uid="{00000000-0005-0000-0000-00000D040000}"/>
    <cellStyle name="Millares 12 3 2" xfId="4879" xr:uid="{00000000-0005-0000-0000-00000E040000}"/>
    <cellStyle name="Millares 12 3 2 2" xfId="5872" xr:uid="{00000000-0005-0000-0000-00000F040000}"/>
    <cellStyle name="Millares 12 3 2 3" xfId="5909" xr:uid="{00000000-0005-0000-0000-000010040000}"/>
    <cellStyle name="Millares 12 3 3" xfId="4820" xr:uid="{00000000-0005-0000-0000-000011040000}"/>
    <cellStyle name="Millares 12 3 3 2" xfId="6005" xr:uid="{00000000-0005-0000-0000-000012040000}"/>
    <cellStyle name="Millares 12 3 3 3" xfId="5948" xr:uid="{00000000-0005-0000-0000-000013040000}"/>
    <cellStyle name="Millares 12 3 4" xfId="5156" xr:uid="{00000000-0005-0000-0000-000014040000}"/>
    <cellStyle name="Millares 12 3 4 2" xfId="6263" xr:uid="{00000000-0005-0000-0000-000015040000}"/>
    <cellStyle name="Millares 12 3 5" xfId="4520" xr:uid="{00000000-0005-0000-0000-000016040000}"/>
    <cellStyle name="Millares 12 3 6" xfId="5803" xr:uid="{00000000-0005-0000-0000-000017040000}"/>
    <cellStyle name="Millares 12 3 7" xfId="5867" xr:uid="{00000000-0005-0000-0000-000018040000}"/>
    <cellStyle name="Millares 12 3 8" xfId="608" xr:uid="{00000000-0005-0000-0000-000019040000}"/>
    <cellStyle name="Millares 12 4" xfId="1013" xr:uid="{00000000-0005-0000-0000-00001A040000}"/>
    <cellStyle name="Millares 12 4 2" xfId="1853" xr:uid="{00000000-0005-0000-0000-00001B040000}"/>
    <cellStyle name="Millares 12 5" xfId="1401" xr:uid="{00000000-0005-0000-0000-00001C040000}"/>
    <cellStyle name="Millares 12 5 2" xfId="5875" xr:uid="{00000000-0005-0000-0000-00001D040000}"/>
    <cellStyle name="Millares 12 6" xfId="4868" xr:uid="{00000000-0005-0000-0000-00001E040000}"/>
    <cellStyle name="Millares 12 7" xfId="2173" xr:uid="{00000000-0005-0000-0000-00001F040000}"/>
    <cellStyle name="Millares 13" xfId="365" xr:uid="{00000000-0005-0000-0000-000020040000}"/>
    <cellStyle name="Millares 13 10" xfId="2323" xr:uid="{00000000-0005-0000-0000-000021040000}"/>
    <cellStyle name="Millares 13 11" xfId="2324" xr:uid="{00000000-0005-0000-0000-000022040000}"/>
    <cellStyle name="Millares 13 12" xfId="2325" xr:uid="{00000000-0005-0000-0000-000023040000}"/>
    <cellStyle name="Millares 13 13" xfId="2326" xr:uid="{00000000-0005-0000-0000-000024040000}"/>
    <cellStyle name="Millares 13 14" xfId="2327" xr:uid="{00000000-0005-0000-0000-000025040000}"/>
    <cellStyle name="Millares 13 15" xfId="2328" xr:uid="{00000000-0005-0000-0000-000026040000}"/>
    <cellStyle name="Millares 13 16" xfId="2329" xr:uid="{00000000-0005-0000-0000-000027040000}"/>
    <cellStyle name="Millares 13 17" xfId="2330" xr:uid="{00000000-0005-0000-0000-000028040000}"/>
    <cellStyle name="Millares 13 18" xfId="2331" xr:uid="{00000000-0005-0000-0000-000029040000}"/>
    <cellStyle name="Millares 13 19" xfId="2332" xr:uid="{00000000-0005-0000-0000-00002A040000}"/>
    <cellStyle name="Millares 13 2" xfId="886" xr:uid="{00000000-0005-0000-0000-00002B040000}"/>
    <cellStyle name="Millares 13 20" xfId="2333" xr:uid="{00000000-0005-0000-0000-00002C040000}"/>
    <cellStyle name="Millares 13 21" xfId="2334" xr:uid="{00000000-0005-0000-0000-00002D040000}"/>
    <cellStyle name="Millares 13 22" xfId="2335" xr:uid="{00000000-0005-0000-0000-00002E040000}"/>
    <cellStyle name="Millares 13 23" xfId="2336" xr:uid="{00000000-0005-0000-0000-00002F040000}"/>
    <cellStyle name="Millares 13 24" xfId="2337" xr:uid="{00000000-0005-0000-0000-000030040000}"/>
    <cellStyle name="Millares 13 25" xfId="2338" xr:uid="{00000000-0005-0000-0000-000031040000}"/>
    <cellStyle name="Millares 13 26" xfId="2339" xr:uid="{00000000-0005-0000-0000-000032040000}"/>
    <cellStyle name="Millares 13 27" xfId="2340" xr:uid="{00000000-0005-0000-0000-000033040000}"/>
    <cellStyle name="Millares 13 28" xfId="2341" xr:uid="{00000000-0005-0000-0000-000034040000}"/>
    <cellStyle name="Millares 13 29" xfId="2342" xr:uid="{00000000-0005-0000-0000-000035040000}"/>
    <cellStyle name="Millares 13 3" xfId="1514" xr:uid="{00000000-0005-0000-0000-000036040000}"/>
    <cellStyle name="Millares 13 3 2" xfId="4867" xr:uid="{00000000-0005-0000-0000-000037040000}"/>
    <cellStyle name="Millares 13 3 3" xfId="2343" xr:uid="{00000000-0005-0000-0000-000038040000}"/>
    <cellStyle name="Millares 13 30" xfId="2344" xr:uid="{00000000-0005-0000-0000-000039040000}"/>
    <cellStyle name="Millares 13 31" xfId="2345" xr:uid="{00000000-0005-0000-0000-00003A040000}"/>
    <cellStyle name="Millares 13 32" xfId="2346" xr:uid="{00000000-0005-0000-0000-00003B040000}"/>
    <cellStyle name="Millares 13 33" xfId="2347" xr:uid="{00000000-0005-0000-0000-00003C040000}"/>
    <cellStyle name="Millares 13 34" xfId="2348" xr:uid="{00000000-0005-0000-0000-00003D040000}"/>
    <cellStyle name="Millares 13 34 2" xfId="3558" xr:uid="{00000000-0005-0000-0000-00003E040000}"/>
    <cellStyle name="Millares 13 35" xfId="2349" xr:uid="{00000000-0005-0000-0000-00003F040000}"/>
    <cellStyle name="Millares 13 35 2" xfId="3559" xr:uid="{00000000-0005-0000-0000-000040040000}"/>
    <cellStyle name="Millares 13 36" xfId="2350" xr:uid="{00000000-0005-0000-0000-000041040000}"/>
    <cellStyle name="Millares 13 36 2" xfId="3560" xr:uid="{00000000-0005-0000-0000-000042040000}"/>
    <cellStyle name="Millares 13 37" xfId="2351" xr:uid="{00000000-0005-0000-0000-000043040000}"/>
    <cellStyle name="Millares 13 37 2" xfId="3561" xr:uid="{00000000-0005-0000-0000-000044040000}"/>
    <cellStyle name="Millares 13 38" xfId="2352" xr:uid="{00000000-0005-0000-0000-000045040000}"/>
    <cellStyle name="Millares 13 38 2" xfId="3562" xr:uid="{00000000-0005-0000-0000-000046040000}"/>
    <cellStyle name="Millares 13 39" xfId="2353" xr:uid="{00000000-0005-0000-0000-000047040000}"/>
    <cellStyle name="Millares 13 39 2" xfId="3563" xr:uid="{00000000-0005-0000-0000-000048040000}"/>
    <cellStyle name="Millares 13 4" xfId="869" xr:uid="{00000000-0005-0000-0000-000049040000}"/>
    <cellStyle name="Millares 13 4 2" xfId="4873" xr:uid="{00000000-0005-0000-0000-00004A040000}"/>
    <cellStyle name="Millares 13 4 3" xfId="2354" xr:uid="{00000000-0005-0000-0000-00004B040000}"/>
    <cellStyle name="Millares 13 40" xfId="2355" xr:uid="{00000000-0005-0000-0000-00004C040000}"/>
    <cellStyle name="Millares 13 40 2" xfId="3564" xr:uid="{00000000-0005-0000-0000-00004D040000}"/>
    <cellStyle name="Millares 13 41" xfId="2356" xr:uid="{00000000-0005-0000-0000-00004E040000}"/>
    <cellStyle name="Millares 13 41 2" xfId="3565" xr:uid="{00000000-0005-0000-0000-00004F040000}"/>
    <cellStyle name="Millares 13 42" xfId="2357" xr:uid="{00000000-0005-0000-0000-000050040000}"/>
    <cellStyle name="Millares 13 42 2" xfId="3566" xr:uid="{00000000-0005-0000-0000-000051040000}"/>
    <cellStyle name="Millares 13 43" xfId="2358" xr:uid="{00000000-0005-0000-0000-000052040000}"/>
    <cellStyle name="Millares 13 43 2" xfId="3567" xr:uid="{00000000-0005-0000-0000-000053040000}"/>
    <cellStyle name="Millares 13 44" xfId="2359" xr:uid="{00000000-0005-0000-0000-000054040000}"/>
    <cellStyle name="Millares 13 44 2" xfId="3568" xr:uid="{00000000-0005-0000-0000-000055040000}"/>
    <cellStyle name="Millares 13 45" xfId="2360" xr:uid="{00000000-0005-0000-0000-000056040000}"/>
    <cellStyle name="Millares 13 45 2" xfId="3569" xr:uid="{00000000-0005-0000-0000-000057040000}"/>
    <cellStyle name="Millares 13 46" xfId="2361" xr:uid="{00000000-0005-0000-0000-000058040000}"/>
    <cellStyle name="Millares 13 46 2" xfId="3570" xr:uid="{00000000-0005-0000-0000-000059040000}"/>
    <cellStyle name="Millares 13 47" xfId="2362" xr:uid="{00000000-0005-0000-0000-00005A040000}"/>
    <cellStyle name="Millares 13 47 2" xfId="3571" xr:uid="{00000000-0005-0000-0000-00005B040000}"/>
    <cellStyle name="Millares 13 48" xfId="2363" xr:uid="{00000000-0005-0000-0000-00005C040000}"/>
    <cellStyle name="Millares 13 48 2" xfId="3572" xr:uid="{00000000-0005-0000-0000-00005D040000}"/>
    <cellStyle name="Millares 13 49" xfId="2364" xr:uid="{00000000-0005-0000-0000-00005E040000}"/>
    <cellStyle name="Millares 13 49 2" xfId="3573" xr:uid="{00000000-0005-0000-0000-00005F040000}"/>
    <cellStyle name="Millares 13 5" xfId="2365" xr:uid="{00000000-0005-0000-0000-000060040000}"/>
    <cellStyle name="Millares 13 50" xfId="2366" xr:uid="{00000000-0005-0000-0000-000061040000}"/>
    <cellStyle name="Millares 13 50 2" xfId="3574" xr:uid="{00000000-0005-0000-0000-000062040000}"/>
    <cellStyle name="Millares 13 51" xfId="2367" xr:uid="{00000000-0005-0000-0000-000063040000}"/>
    <cellStyle name="Millares 13 51 2" xfId="3575" xr:uid="{00000000-0005-0000-0000-000064040000}"/>
    <cellStyle name="Millares 13 52" xfId="2368" xr:uid="{00000000-0005-0000-0000-000065040000}"/>
    <cellStyle name="Millares 13 52 2" xfId="3576" xr:uid="{00000000-0005-0000-0000-000066040000}"/>
    <cellStyle name="Millares 13 53" xfId="2369" xr:uid="{00000000-0005-0000-0000-000067040000}"/>
    <cellStyle name="Millares 13 53 2" xfId="3577" xr:uid="{00000000-0005-0000-0000-000068040000}"/>
    <cellStyle name="Millares 13 54" xfId="2370" xr:uid="{00000000-0005-0000-0000-000069040000}"/>
    <cellStyle name="Millares 13 54 2" xfId="3578" xr:uid="{00000000-0005-0000-0000-00006A040000}"/>
    <cellStyle name="Millares 13 55" xfId="2371" xr:uid="{00000000-0005-0000-0000-00006B040000}"/>
    <cellStyle name="Millares 13 55 2" xfId="3579" xr:uid="{00000000-0005-0000-0000-00006C040000}"/>
    <cellStyle name="Millares 13 56" xfId="2372" xr:uid="{00000000-0005-0000-0000-00006D040000}"/>
    <cellStyle name="Millares 13 56 2" xfId="3580" xr:uid="{00000000-0005-0000-0000-00006E040000}"/>
    <cellStyle name="Millares 13 57" xfId="2373" xr:uid="{00000000-0005-0000-0000-00006F040000}"/>
    <cellStyle name="Millares 13 57 2" xfId="3581" xr:uid="{00000000-0005-0000-0000-000070040000}"/>
    <cellStyle name="Millares 13 58" xfId="2374" xr:uid="{00000000-0005-0000-0000-000071040000}"/>
    <cellStyle name="Millares 13 58 2" xfId="3582" xr:uid="{00000000-0005-0000-0000-000072040000}"/>
    <cellStyle name="Millares 13 59" xfId="2375" xr:uid="{00000000-0005-0000-0000-000073040000}"/>
    <cellStyle name="Millares 13 59 2" xfId="3583" xr:uid="{00000000-0005-0000-0000-000074040000}"/>
    <cellStyle name="Millares 13 6" xfId="2376" xr:uid="{00000000-0005-0000-0000-000075040000}"/>
    <cellStyle name="Millares 13 60" xfId="2377" xr:uid="{00000000-0005-0000-0000-000076040000}"/>
    <cellStyle name="Millares 13 60 2" xfId="3584" xr:uid="{00000000-0005-0000-0000-000077040000}"/>
    <cellStyle name="Millares 13 61" xfId="2378" xr:uid="{00000000-0005-0000-0000-000078040000}"/>
    <cellStyle name="Millares 13 61 2" xfId="3585" xr:uid="{00000000-0005-0000-0000-000079040000}"/>
    <cellStyle name="Millares 13 62" xfId="2379" xr:uid="{00000000-0005-0000-0000-00007A040000}"/>
    <cellStyle name="Millares 13 62 2" xfId="3586" xr:uid="{00000000-0005-0000-0000-00007B040000}"/>
    <cellStyle name="Millares 13 63" xfId="2380" xr:uid="{00000000-0005-0000-0000-00007C040000}"/>
    <cellStyle name="Millares 13 63 2" xfId="3587" xr:uid="{00000000-0005-0000-0000-00007D040000}"/>
    <cellStyle name="Millares 13 64" xfId="2381" xr:uid="{00000000-0005-0000-0000-00007E040000}"/>
    <cellStyle name="Millares 13 64 2" xfId="3588" xr:uid="{00000000-0005-0000-0000-00007F040000}"/>
    <cellStyle name="Millares 13 65" xfId="2382" xr:uid="{00000000-0005-0000-0000-000080040000}"/>
    <cellStyle name="Millares 13 65 2" xfId="3589" xr:uid="{00000000-0005-0000-0000-000081040000}"/>
    <cellStyle name="Millares 13 66" xfId="2383" xr:uid="{00000000-0005-0000-0000-000082040000}"/>
    <cellStyle name="Millares 13 66 2" xfId="3590" xr:uid="{00000000-0005-0000-0000-000083040000}"/>
    <cellStyle name="Millares 13 67" xfId="2384" xr:uid="{00000000-0005-0000-0000-000084040000}"/>
    <cellStyle name="Millares 13 67 2" xfId="3591" xr:uid="{00000000-0005-0000-0000-000085040000}"/>
    <cellStyle name="Millares 13 68" xfId="2385" xr:uid="{00000000-0005-0000-0000-000086040000}"/>
    <cellStyle name="Millares 13 68 2" xfId="3592" xr:uid="{00000000-0005-0000-0000-000087040000}"/>
    <cellStyle name="Millares 13 69" xfId="2386" xr:uid="{00000000-0005-0000-0000-000088040000}"/>
    <cellStyle name="Millares 13 69 2" xfId="3593" xr:uid="{00000000-0005-0000-0000-000089040000}"/>
    <cellStyle name="Millares 13 7" xfId="2387" xr:uid="{00000000-0005-0000-0000-00008A040000}"/>
    <cellStyle name="Millares 13 70" xfId="2388" xr:uid="{00000000-0005-0000-0000-00008B040000}"/>
    <cellStyle name="Millares 13 70 2" xfId="3594" xr:uid="{00000000-0005-0000-0000-00008C040000}"/>
    <cellStyle name="Millares 13 71" xfId="2389" xr:uid="{00000000-0005-0000-0000-00008D040000}"/>
    <cellStyle name="Millares 13 71 2" xfId="3595" xr:uid="{00000000-0005-0000-0000-00008E040000}"/>
    <cellStyle name="Millares 13 72" xfId="2390" xr:uid="{00000000-0005-0000-0000-00008F040000}"/>
    <cellStyle name="Millares 13 72 2" xfId="3596" xr:uid="{00000000-0005-0000-0000-000090040000}"/>
    <cellStyle name="Millares 13 73" xfId="2391" xr:uid="{00000000-0005-0000-0000-000091040000}"/>
    <cellStyle name="Millares 13 73 2" xfId="3597" xr:uid="{00000000-0005-0000-0000-000092040000}"/>
    <cellStyle name="Millares 13 74" xfId="5421" xr:uid="{00000000-0005-0000-0000-000093040000}"/>
    <cellStyle name="Millares 13 8" xfId="2392" xr:uid="{00000000-0005-0000-0000-000094040000}"/>
    <cellStyle name="Millares 13 9" xfId="2393" xr:uid="{00000000-0005-0000-0000-000095040000}"/>
    <cellStyle name="Millares 14" xfId="872" xr:uid="{00000000-0005-0000-0000-000096040000}"/>
    <cellStyle name="Millares 14 2" xfId="1516" xr:uid="{00000000-0005-0000-0000-000097040000}"/>
    <cellStyle name="Millares 14 2 2" xfId="4558" xr:uid="{00000000-0005-0000-0000-000098040000}"/>
    <cellStyle name="Millares 14 2 2 2" xfId="5759" xr:uid="{00000000-0005-0000-0000-000099040000}"/>
    <cellStyle name="Millares 14 2 2 3" xfId="5413" xr:uid="{00000000-0005-0000-0000-00009A040000}"/>
    <cellStyle name="Millares 14 2 3" xfId="5627" xr:uid="{00000000-0005-0000-0000-00009B040000}"/>
    <cellStyle name="Millares 14 2 4" xfId="5022" xr:uid="{00000000-0005-0000-0000-00009C040000}"/>
    <cellStyle name="Millares 14 3" xfId="4481" xr:uid="{00000000-0005-0000-0000-00009D040000}"/>
    <cellStyle name="Millares 14 4" xfId="4527" xr:uid="{00000000-0005-0000-0000-00009E040000}"/>
    <cellStyle name="Millares 14 4 2" xfId="5685" xr:uid="{00000000-0005-0000-0000-00009F040000}"/>
    <cellStyle name="Millares 14 4 3" xfId="5277" xr:uid="{00000000-0005-0000-0000-0000A0040000}"/>
    <cellStyle name="Millares 14 5" xfId="5486" xr:uid="{00000000-0005-0000-0000-0000A1040000}"/>
    <cellStyle name="Millares 14 6" xfId="4694" xr:uid="{00000000-0005-0000-0000-0000A2040000}"/>
    <cellStyle name="Millares 15" xfId="911" xr:uid="{00000000-0005-0000-0000-0000A3040000}"/>
    <cellStyle name="Millares 15 2" xfId="1739" xr:uid="{00000000-0005-0000-0000-0000A4040000}"/>
    <cellStyle name="Millares 15 2 2" xfId="5677" xr:uid="{00000000-0005-0000-0000-0000A5040000}"/>
    <cellStyle name="Millares 15 2 3" xfId="5162" xr:uid="{00000000-0005-0000-0000-0000A6040000}"/>
    <cellStyle name="Millares 15 3" xfId="2156" xr:uid="{00000000-0005-0000-0000-0000A7040000}"/>
    <cellStyle name="Millares 15 3 2" xfId="5489" xr:uid="{00000000-0005-0000-0000-0000A8040000}"/>
    <cellStyle name="Millares 15 4" xfId="2126" xr:uid="{00000000-0005-0000-0000-0000A9040000}"/>
    <cellStyle name="Millares 15 5" xfId="5429" xr:uid="{00000000-0005-0000-0000-0000AA040000}"/>
    <cellStyle name="Millares 15 6" xfId="4706" xr:uid="{00000000-0005-0000-0000-0000AB040000}"/>
    <cellStyle name="Millares 16" xfId="4450" xr:uid="{00000000-0005-0000-0000-0000AC040000}"/>
    <cellStyle name="Millares 16 2" xfId="4530" xr:uid="{00000000-0005-0000-0000-0000AD040000}"/>
    <cellStyle name="Millares 16 2 2" xfId="5689" xr:uid="{00000000-0005-0000-0000-0000AE040000}"/>
    <cellStyle name="Millares 16 2 3" xfId="5281" xr:uid="{00000000-0005-0000-0000-0000AF040000}"/>
    <cellStyle name="Millares 16 3" xfId="5555" xr:uid="{00000000-0005-0000-0000-0000B0040000}"/>
    <cellStyle name="Millares 16 4" xfId="4890" xr:uid="{00000000-0005-0000-0000-0000B1040000}"/>
    <cellStyle name="Millares 17" xfId="5441" xr:uid="{00000000-0005-0000-0000-0000B2040000}"/>
    <cellStyle name="Millares 18" xfId="4562" xr:uid="{00000000-0005-0000-0000-0000B3040000}"/>
    <cellStyle name="Millares 2" xfId="46" xr:uid="{00000000-0005-0000-0000-0000B4040000}"/>
    <cellStyle name="Millares 2 2" xfId="101" xr:uid="{00000000-0005-0000-0000-0000B5040000}"/>
    <cellStyle name="Millares 2 2 10" xfId="2394" xr:uid="{00000000-0005-0000-0000-0000B6040000}"/>
    <cellStyle name="Millares 2 2 11" xfId="2395" xr:uid="{00000000-0005-0000-0000-0000B7040000}"/>
    <cellStyle name="Millares 2 2 12" xfId="2396" xr:uid="{00000000-0005-0000-0000-0000B8040000}"/>
    <cellStyle name="Millares 2 2 13" xfId="2397" xr:uid="{00000000-0005-0000-0000-0000B9040000}"/>
    <cellStyle name="Millares 2 2 14" xfId="2398" xr:uid="{00000000-0005-0000-0000-0000BA040000}"/>
    <cellStyle name="Millares 2 2 15" xfId="2399" xr:uid="{00000000-0005-0000-0000-0000BB040000}"/>
    <cellStyle name="Millares 2 2 16" xfId="2400" xr:uid="{00000000-0005-0000-0000-0000BC040000}"/>
    <cellStyle name="Millares 2 2 17" xfId="2401" xr:uid="{00000000-0005-0000-0000-0000BD040000}"/>
    <cellStyle name="Millares 2 2 18" xfId="2402" xr:uid="{00000000-0005-0000-0000-0000BE040000}"/>
    <cellStyle name="Millares 2 2 19" xfId="2403" xr:uid="{00000000-0005-0000-0000-0000BF040000}"/>
    <cellStyle name="Millares 2 2 2" xfId="102" xr:uid="{00000000-0005-0000-0000-0000C0040000}"/>
    <cellStyle name="Millares 2 2 2 10" xfId="2405" xr:uid="{00000000-0005-0000-0000-0000C1040000}"/>
    <cellStyle name="Millares 2 2 2 11" xfId="2406" xr:uid="{00000000-0005-0000-0000-0000C2040000}"/>
    <cellStyle name="Millares 2 2 2 12" xfId="2407" xr:uid="{00000000-0005-0000-0000-0000C3040000}"/>
    <cellStyle name="Millares 2 2 2 13" xfId="2408" xr:uid="{00000000-0005-0000-0000-0000C4040000}"/>
    <cellStyle name="Millares 2 2 2 14" xfId="2409" xr:uid="{00000000-0005-0000-0000-0000C5040000}"/>
    <cellStyle name="Millares 2 2 2 15" xfId="2410" xr:uid="{00000000-0005-0000-0000-0000C6040000}"/>
    <cellStyle name="Millares 2 2 2 16" xfId="2411" xr:uid="{00000000-0005-0000-0000-0000C7040000}"/>
    <cellStyle name="Millares 2 2 2 17" xfId="2412" xr:uid="{00000000-0005-0000-0000-0000C8040000}"/>
    <cellStyle name="Millares 2 2 2 18" xfId="2413" xr:uid="{00000000-0005-0000-0000-0000C9040000}"/>
    <cellStyle name="Millares 2 2 2 19" xfId="2414" xr:uid="{00000000-0005-0000-0000-0000CA040000}"/>
    <cellStyle name="Millares 2 2 2 2" xfId="2415" xr:uid="{00000000-0005-0000-0000-0000CB040000}"/>
    <cellStyle name="Millares 2 2 2 20" xfId="2416" xr:uid="{00000000-0005-0000-0000-0000CC040000}"/>
    <cellStyle name="Millares 2 2 2 21" xfId="2417" xr:uid="{00000000-0005-0000-0000-0000CD040000}"/>
    <cellStyle name="Millares 2 2 2 22" xfId="2418" xr:uid="{00000000-0005-0000-0000-0000CE040000}"/>
    <cellStyle name="Millares 2 2 2 23" xfId="2419" xr:uid="{00000000-0005-0000-0000-0000CF040000}"/>
    <cellStyle name="Millares 2 2 2 24" xfId="2420" xr:uid="{00000000-0005-0000-0000-0000D0040000}"/>
    <cellStyle name="Millares 2 2 2 25" xfId="2421" xr:uid="{00000000-0005-0000-0000-0000D1040000}"/>
    <cellStyle name="Millares 2 2 2 26" xfId="2422" xr:uid="{00000000-0005-0000-0000-0000D2040000}"/>
    <cellStyle name="Millares 2 2 2 27" xfId="2423" xr:uid="{00000000-0005-0000-0000-0000D3040000}"/>
    <cellStyle name="Millares 2 2 2 28" xfId="2424" xr:uid="{00000000-0005-0000-0000-0000D4040000}"/>
    <cellStyle name="Millares 2 2 2 29" xfId="2425" xr:uid="{00000000-0005-0000-0000-0000D5040000}"/>
    <cellStyle name="Millares 2 2 2 3" xfId="2426" xr:uid="{00000000-0005-0000-0000-0000D6040000}"/>
    <cellStyle name="Millares 2 2 2 30" xfId="2427" xr:uid="{00000000-0005-0000-0000-0000D7040000}"/>
    <cellStyle name="Millares 2 2 2 31" xfId="2428" xr:uid="{00000000-0005-0000-0000-0000D8040000}"/>
    <cellStyle name="Millares 2 2 2 32" xfId="2429" xr:uid="{00000000-0005-0000-0000-0000D9040000}"/>
    <cellStyle name="Millares 2 2 2 33" xfId="2430" xr:uid="{00000000-0005-0000-0000-0000DA040000}"/>
    <cellStyle name="Millares 2 2 2 34" xfId="2431" xr:uid="{00000000-0005-0000-0000-0000DB040000}"/>
    <cellStyle name="Millares 2 2 2 35" xfId="2432" xr:uid="{00000000-0005-0000-0000-0000DC040000}"/>
    <cellStyle name="Millares 2 2 2 36" xfId="2433" xr:uid="{00000000-0005-0000-0000-0000DD040000}"/>
    <cellStyle name="Millares 2 2 2 37" xfId="2434" xr:uid="{00000000-0005-0000-0000-0000DE040000}"/>
    <cellStyle name="Millares 2 2 2 38" xfId="2435" xr:uid="{00000000-0005-0000-0000-0000DF040000}"/>
    <cellStyle name="Millares 2 2 2 39" xfId="2436" xr:uid="{00000000-0005-0000-0000-0000E0040000}"/>
    <cellStyle name="Millares 2 2 2 4" xfId="2437" xr:uid="{00000000-0005-0000-0000-0000E1040000}"/>
    <cellStyle name="Millares 2 2 2 40" xfId="2438" xr:uid="{00000000-0005-0000-0000-0000E2040000}"/>
    <cellStyle name="Millares 2 2 2 41" xfId="2439" xr:uid="{00000000-0005-0000-0000-0000E3040000}"/>
    <cellStyle name="Millares 2 2 2 42" xfId="2440" xr:uid="{00000000-0005-0000-0000-0000E4040000}"/>
    <cellStyle name="Millares 2 2 2 43" xfId="2441" xr:uid="{00000000-0005-0000-0000-0000E5040000}"/>
    <cellStyle name="Millares 2 2 2 44" xfId="2442" xr:uid="{00000000-0005-0000-0000-0000E6040000}"/>
    <cellStyle name="Millares 2 2 2 45" xfId="2443" xr:uid="{00000000-0005-0000-0000-0000E7040000}"/>
    <cellStyle name="Millares 2 2 2 46" xfId="2444" xr:uid="{00000000-0005-0000-0000-0000E8040000}"/>
    <cellStyle name="Millares 2 2 2 47" xfId="2445" xr:uid="{00000000-0005-0000-0000-0000E9040000}"/>
    <cellStyle name="Millares 2 2 2 48" xfId="2446" xr:uid="{00000000-0005-0000-0000-0000EA040000}"/>
    <cellStyle name="Millares 2 2 2 49" xfId="2404" xr:uid="{00000000-0005-0000-0000-0000EB040000}"/>
    <cellStyle name="Millares 2 2 2 5" xfId="2447" xr:uid="{00000000-0005-0000-0000-0000EC040000}"/>
    <cellStyle name="Millares 2 2 2 50" xfId="3506" xr:uid="{00000000-0005-0000-0000-0000ED040000}"/>
    <cellStyle name="Millares 2 2 2 6" xfId="2448" xr:uid="{00000000-0005-0000-0000-0000EE040000}"/>
    <cellStyle name="Millares 2 2 2 7" xfId="2449" xr:uid="{00000000-0005-0000-0000-0000EF040000}"/>
    <cellStyle name="Millares 2 2 2 8" xfId="2450" xr:uid="{00000000-0005-0000-0000-0000F0040000}"/>
    <cellStyle name="Millares 2 2 2 9" xfId="2451" xr:uid="{00000000-0005-0000-0000-0000F1040000}"/>
    <cellStyle name="Millares 2 2 20" xfId="2452" xr:uid="{00000000-0005-0000-0000-0000F2040000}"/>
    <cellStyle name="Millares 2 2 21" xfId="2453" xr:uid="{00000000-0005-0000-0000-0000F3040000}"/>
    <cellStyle name="Millares 2 2 22" xfId="2454" xr:uid="{00000000-0005-0000-0000-0000F4040000}"/>
    <cellStyle name="Millares 2 2 23" xfId="2455" xr:uid="{00000000-0005-0000-0000-0000F5040000}"/>
    <cellStyle name="Millares 2 2 24" xfId="2456" xr:uid="{00000000-0005-0000-0000-0000F6040000}"/>
    <cellStyle name="Millares 2 2 25" xfId="2457" xr:uid="{00000000-0005-0000-0000-0000F7040000}"/>
    <cellStyle name="Millares 2 2 26" xfId="2458" xr:uid="{00000000-0005-0000-0000-0000F8040000}"/>
    <cellStyle name="Millares 2 2 27" xfId="2459" xr:uid="{00000000-0005-0000-0000-0000F9040000}"/>
    <cellStyle name="Millares 2 2 28" xfId="2460" xr:uid="{00000000-0005-0000-0000-0000FA040000}"/>
    <cellStyle name="Millares 2 2 29" xfId="2461" xr:uid="{00000000-0005-0000-0000-0000FB040000}"/>
    <cellStyle name="Millares 2 2 3" xfId="2462" xr:uid="{00000000-0005-0000-0000-0000FC040000}"/>
    <cellStyle name="Millares 2 2 30" xfId="2463" xr:uid="{00000000-0005-0000-0000-0000FD040000}"/>
    <cellStyle name="Millares 2 2 31" xfId="2464" xr:uid="{00000000-0005-0000-0000-0000FE040000}"/>
    <cellStyle name="Millares 2 2 32" xfId="2465" xr:uid="{00000000-0005-0000-0000-0000FF040000}"/>
    <cellStyle name="Millares 2 2 33" xfId="2466" xr:uid="{00000000-0005-0000-0000-000000050000}"/>
    <cellStyle name="Millares 2 2 34" xfId="2467" xr:uid="{00000000-0005-0000-0000-000001050000}"/>
    <cellStyle name="Millares 2 2 35" xfId="2468" xr:uid="{00000000-0005-0000-0000-000002050000}"/>
    <cellStyle name="Millares 2 2 35 2" xfId="3598" xr:uid="{00000000-0005-0000-0000-000003050000}"/>
    <cellStyle name="Millares 2 2 36" xfId="2469" xr:uid="{00000000-0005-0000-0000-000004050000}"/>
    <cellStyle name="Millares 2 2 36 2" xfId="3599" xr:uid="{00000000-0005-0000-0000-000005050000}"/>
    <cellStyle name="Millares 2 2 37" xfId="2470" xr:uid="{00000000-0005-0000-0000-000006050000}"/>
    <cellStyle name="Millares 2 2 37 2" xfId="3600" xr:uid="{00000000-0005-0000-0000-000007050000}"/>
    <cellStyle name="Millares 2 2 38" xfId="2471" xr:uid="{00000000-0005-0000-0000-000008050000}"/>
    <cellStyle name="Millares 2 2 38 2" xfId="3601" xr:uid="{00000000-0005-0000-0000-000009050000}"/>
    <cellStyle name="Millares 2 2 39" xfId="2472" xr:uid="{00000000-0005-0000-0000-00000A050000}"/>
    <cellStyle name="Millares 2 2 39 2" xfId="3602" xr:uid="{00000000-0005-0000-0000-00000B050000}"/>
    <cellStyle name="Millares 2 2 4" xfId="2473" xr:uid="{00000000-0005-0000-0000-00000C050000}"/>
    <cellStyle name="Millares 2 2 40" xfId="2474" xr:uid="{00000000-0005-0000-0000-00000D050000}"/>
    <cellStyle name="Millares 2 2 40 2" xfId="3603" xr:uid="{00000000-0005-0000-0000-00000E050000}"/>
    <cellStyle name="Millares 2 2 41" xfId="2475" xr:uid="{00000000-0005-0000-0000-00000F050000}"/>
    <cellStyle name="Millares 2 2 41 2" xfId="3604" xr:uid="{00000000-0005-0000-0000-000010050000}"/>
    <cellStyle name="Millares 2 2 42" xfId="2476" xr:uid="{00000000-0005-0000-0000-000011050000}"/>
    <cellStyle name="Millares 2 2 42 2" xfId="3605" xr:uid="{00000000-0005-0000-0000-000012050000}"/>
    <cellStyle name="Millares 2 2 43" xfId="2477" xr:uid="{00000000-0005-0000-0000-000013050000}"/>
    <cellStyle name="Millares 2 2 43 2" xfId="3606" xr:uid="{00000000-0005-0000-0000-000014050000}"/>
    <cellStyle name="Millares 2 2 44" xfId="2478" xr:uid="{00000000-0005-0000-0000-000015050000}"/>
    <cellStyle name="Millares 2 2 44 2" xfId="3607" xr:uid="{00000000-0005-0000-0000-000016050000}"/>
    <cellStyle name="Millares 2 2 45" xfId="2479" xr:uid="{00000000-0005-0000-0000-000017050000}"/>
    <cellStyle name="Millares 2 2 45 2" xfId="3608" xr:uid="{00000000-0005-0000-0000-000018050000}"/>
    <cellStyle name="Millares 2 2 46" xfId="2480" xr:uid="{00000000-0005-0000-0000-000019050000}"/>
    <cellStyle name="Millares 2 2 46 2" xfId="3609" xr:uid="{00000000-0005-0000-0000-00001A050000}"/>
    <cellStyle name="Millares 2 2 47" xfId="2481" xr:uid="{00000000-0005-0000-0000-00001B050000}"/>
    <cellStyle name="Millares 2 2 47 2" xfId="3610" xr:uid="{00000000-0005-0000-0000-00001C050000}"/>
    <cellStyle name="Millares 2 2 48" xfId="2482" xr:uid="{00000000-0005-0000-0000-00001D050000}"/>
    <cellStyle name="Millares 2 2 48 2" xfId="3611" xr:uid="{00000000-0005-0000-0000-00001E050000}"/>
    <cellStyle name="Millares 2 2 49" xfId="2483" xr:uid="{00000000-0005-0000-0000-00001F050000}"/>
    <cellStyle name="Millares 2 2 49 2" xfId="3612" xr:uid="{00000000-0005-0000-0000-000020050000}"/>
    <cellStyle name="Millares 2 2 5" xfId="2484" xr:uid="{00000000-0005-0000-0000-000021050000}"/>
    <cellStyle name="Millares 2 2 50" xfId="2485" xr:uid="{00000000-0005-0000-0000-000022050000}"/>
    <cellStyle name="Millares 2 2 50 2" xfId="3613" xr:uid="{00000000-0005-0000-0000-000023050000}"/>
    <cellStyle name="Millares 2 2 51" xfId="2486" xr:uid="{00000000-0005-0000-0000-000024050000}"/>
    <cellStyle name="Millares 2 2 51 2" xfId="3614" xr:uid="{00000000-0005-0000-0000-000025050000}"/>
    <cellStyle name="Millares 2 2 52" xfId="2487" xr:uid="{00000000-0005-0000-0000-000026050000}"/>
    <cellStyle name="Millares 2 2 52 2" xfId="3615" xr:uid="{00000000-0005-0000-0000-000027050000}"/>
    <cellStyle name="Millares 2 2 53" xfId="2488" xr:uid="{00000000-0005-0000-0000-000028050000}"/>
    <cellStyle name="Millares 2 2 53 2" xfId="3616" xr:uid="{00000000-0005-0000-0000-000029050000}"/>
    <cellStyle name="Millares 2 2 54" xfId="2489" xr:uid="{00000000-0005-0000-0000-00002A050000}"/>
    <cellStyle name="Millares 2 2 54 2" xfId="3617" xr:uid="{00000000-0005-0000-0000-00002B050000}"/>
    <cellStyle name="Millares 2 2 55" xfId="2490" xr:uid="{00000000-0005-0000-0000-00002C050000}"/>
    <cellStyle name="Millares 2 2 55 2" xfId="3618" xr:uid="{00000000-0005-0000-0000-00002D050000}"/>
    <cellStyle name="Millares 2 2 56" xfId="2491" xr:uid="{00000000-0005-0000-0000-00002E050000}"/>
    <cellStyle name="Millares 2 2 56 2" xfId="3619" xr:uid="{00000000-0005-0000-0000-00002F050000}"/>
    <cellStyle name="Millares 2 2 57" xfId="2492" xr:uid="{00000000-0005-0000-0000-000030050000}"/>
    <cellStyle name="Millares 2 2 57 2" xfId="3620" xr:uid="{00000000-0005-0000-0000-000031050000}"/>
    <cellStyle name="Millares 2 2 58" xfId="2493" xr:uid="{00000000-0005-0000-0000-000032050000}"/>
    <cellStyle name="Millares 2 2 58 2" xfId="3621" xr:uid="{00000000-0005-0000-0000-000033050000}"/>
    <cellStyle name="Millares 2 2 59" xfId="2494" xr:uid="{00000000-0005-0000-0000-000034050000}"/>
    <cellStyle name="Millares 2 2 59 2" xfId="3622" xr:uid="{00000000-0005-0000-0000-000035050000}"/>
    <cellStyle name="Millares 2 2 6" xfId="2495" xr:uid="{00000000-0005-0000-0000-000036050000}"/>
    <cellStyle name="Millares 2 2 60" xfId="2496" xr:uid="{00000000-0005-0000-0000-000037050000}"/>
    <cellStyle name="Millares 2 2 60 2" xfId="3623" xr:uid="{00000000-0005-0000-0000-000038050000}"/>
    <cellStyle name="Millares 2 2 61" xfId="2497" xr:uid="{00000000-0005-0000-0000-000039050000}"/>
    <cellStyle name="Millares 2 2 61 2" xfId="3624" xr:uid="{00000000-0005-0000-0000-00003A050000}"/>
    <cellStyle name="Millares 2 2 62" xfId="2498" xr:uid="{00000000-0005-0000-0000-00003B050000}"/>
    <cellStyle name="Millares 2 2 62 2" xfId="3625" xr:uid="{00000000-0005-0000-0000-00003C050000}"/>
    <cellStyle name="Millares 2 2 63" xfId="2499" xr:uid="{00000000-0005-0000-0000-00003D050000}"/>
    <cellStyle name="Millares 2 2 63 2" xfId="3626" xr:uid="{00000000-0005-0000-0000-00003E050000}"/>
    <cellStyle name="Millares 2 2 64" xfId="2500" xr:uid="{00000000-0005-0000-0000-00003F050000}"/>
    <cellStyle name="Millares 2 2 64 2" xfId="3627" xr:uid="{00000000-0005-0000-0000-000040050000}"/>
    <cellStyle name="Millares 2 2 65" xfId="2501" xr:uid="{00000000-0005-0000-0000-000041050000}"/>
    <cellStyle name="Millares 2 2 65 2" xfId="3628" xr:uid="{00000000-0005-0000-0000-000042050000}"/>
    <cellStyle name="Millares 2 2 66" xfId="2502" xr:uid="{00000000-0005-0000-0000-000043050000}"/>
    <cellStyle name="Millares 2 2 66 2" xfId="3629" xr:uid="{00000000-0005-0000-0000-000044050000}"/>
    <cellStyle name="Millares 2 2 67" xfId="2503" xr:uid="{00000000-0005-0000-0000-000045050000}"/>
    <cellStyle name="Millares 2 2 67 2" xfId="3630" xr:uid="{00000000-0005-0000-0000-000046050000}"/>
    <cellStyle name="Millares 2 2 68" xfId="2504" xr:uid="{00000000-0005-0000-0000-000047050000}"/>
    <cellStyle name="Millares 2 2 68 2" xfId="3631" xr:uid="{00000000-0005-0000-0000-000048050000}"/>
    <cellStyle name="Millares 2 2 69" xfId="2505" xr:uid="{00000000-0005-0000-0000-000049050000}"/>
    <cellStyle name="Millares 2 2 69 2" xfId="3632" xr:uid="{00000000-0005-0000-0000-00004A050000}"/>
    <cellStyle name="Millares 2 2 7" xfId="2506" xr:uid="{00000000-0005-0000-0000-00004B050000}"/>
    <cellStyle name="Millares 2 2 70" xfId="2507" xr:uid="{00000000-0005-0000-0000-00004C050000}"/>
    <cellStyle name="Millares 2 2 70 2" xfId="3633" xr:uid="{00000000-0005-0000-0000-00004D050000}"/>
    <cellStyle name="Millares 2 2 71" xfId="2508" xr:uid="{00000000-0005-0000-0000-00004E050000}"/>
    <cellStyle name="Millares 2 2 71 2" xfId="3634" xr:uid="{00000000-0005-0000-0000-00004F050000}"/>
    <cellStyle name="Millares 2 2 72" xfId="2509" xr:uid="{00000000-0005-0000-0000-000050050000}"/>
    <cellStyle name="Millares 2 2 72 2" xfId="3635" xr:uid="{00000000-0005-0000-0000-000051050000}"/>
    <cellStyle name="Millares 2 2 73" xfId="2510" xr:uid="{00000000-0005-0000-0000-000052050000}"/>
    <cellStyle name="Millares 2 2 73 2" xfId="3636" xr:uid="{00000000-0005-0000-0000-000053050000}"/>
    <cellStyle name="Millares 2 2 74" xfId="2511" xr:uid="{00000000-0005-0000-0000-000054050000}"/>
    <cellStyle name="Millares 2 2 74 2" xfId="3637" xr:uid="{00000000-0005-0000-0000-000055050000}"/>
    <cellStyle name="Millares 2 2 8" xfId="2512" xr:uid="{00000000-0005-0000-0000-000056050000}"/>
    <cellStyle name="Millares 2 2 9" xfId="2513" xr:uid="{00000000-0005-0000-0000-000057050000}"/>
    <cellStyle name="Millares 2 3" xfId="103" xr:uid="{00000000-0005-0000-0000-000058050000}"/>
    <cellStyle name="Millares 2 3 2" xfId="104" xr:uid="{00000000-0005-0000-0000-000059050000}"/>
    <cellStyle name="Millares 2 3 2 2" xfId="611" xr:uid="{00000000-0005-0000-0000-00005A050000}"/>
    <cellStyle name="Millares 2 3 2 2 2" xfId="4858" xr:uid="{00000000-0005-0000-0000-00005B050000}"/>
    <cellStyle name="Millares 2 3 2 2 3" xfId="4487" xr:uid="{00000000-0005-0000-0000-00005C050000}"/>
    <cellStyle name="Millares 2 3 2 3" xfId="610" xr:uid="{00000000-0005-0000-0000-00005D050000}"/>
    <cellStyle name="Millares 2 3 2 3 2" xfId="5423" xr:uid="{00000000-0005-0000-0000-00005E050000}"/>
    <cellStyle name="Millares 2 3 2 3 3" xfId="4512" xr:uid="{00000000-0005-0000-0000-00005F050000}"/>
    <cellStyle name="Millares 2 3 3" xfId="105" xr:uid="{00000000-0005-0000-0000-000060050000}"/>
    <cellStyle name="Millares 2 3 4" xfId="612" xr:uid="{00000000-0005-0000-0000-000061050000}"/>
    <cellStyle name="Millares 2 3 4 2" xfId="4860" xr:uid="{00000000-0005-0000-0000-000062050000}"/>
    <cellStyle name="Millares 2 3 4 3" xfId="4486" xr:uid="{00000000-0005-0000-0000-000063050000}"/>
    <cellStyle name="Millares 2 3 5" xfId="609" xr:uid="{00000000-0005-0000-0000-000064050000}"/>
    <cellStyle name="Millares 2 3 5 2" xfId="5426" xr:uid="{00000000-0005-0000-0000-000065050000}"/>
    <cellStyle name="Millares 2 3 5 3" xfId="4505" xr:uid="{00000000-0005-0000-0000-000066050000}"/>
    <cellStyle name="Millares 2 4" xfId="106" xr:uid="{00000000-0005-0000-0000-000067050000}"/>
    <cellStyle name="Millares 2 5" xfId="107" xr:uid="{00000000-0005-0000-0000-000068050000}"/>
    <cellStyle name="Millares 2 6" xfId="108" xr:uid="{00000000-0005-0000-0000-000069050000}"/>
    <cellStyle name="Millares 2 6 2" xfId="5782" xr:uid="{00000000-0005-0000-0000-00006A050000}"/>
    <cellStyle name="Millares 2 6 3" xfId="5868" xr:uid="{00000000-0005-0000-0000-00006B050000}"/>
    <cellStyle name="Millares 2 6 4" xfId="613" xr:uid="{00000000-0005-0000-0000-00006C050000}"/>
    <cellStyle name="Millares 2 7" xfId="2109" xr:uid="{00000000-0005-0000-0000-00006D050000}"/>
    <cellStyle name="Millares 2 8" xfId="100" xr:uid="{00000000-0005-0000-0000-00006E050000}"/>
    <cellStyle name="Millares 3" xfId="44" xr:uid="{00000000-0005-0000-0000-00006F050000}"/>
    <cellStyle name="Millares 3 2" xfId="110" xr:uid="{00000000-0005-0000-0000-000070050000}"/>
    <cellStyle name="Millares 3 2 2" xfId="614" xr:uid="{00000000-0005-0000-0000-000071050000}"/>
    <cellStyle name="Millares 3 3" xfId="109" xr:uid="{00000000-0005-0000-0000-000072050000}"/>
    <cellStyle name="Millares 4" xfId="111" xr:uid="{00000000-0005-0000-0000-000073050000}"/>
    <cellStyle name="Millares 4 2" xfId="112" xr:uid="{00000000-0005-0000-0000-000074050000}"/>
    <cellStyle name="Millares 4 2 10" xfId="913" xr:uid="{00000000-0005-0000-0000-000075050000}"/>
    <cellStyle name="Millares 4 2 10 2" xfId="1741" xr:uid="{00000000-0005-0000-0000-000076050000}"/>
    <cellStyle name="Millares 4 2 11" xfId="1277" xr:uid="{00000000-0005-0000-0000-000077050000}"/>
    <cellStyle name="Millares 4 2 12" xfId="4564" xr:uid="{00000000-0005-0000-0000-000078050000}"/>
    <cellStyle name="Millares 4 2 2" xfId="113" xr:uid="{00000000-0005-0000-0000-000079050000}"/>
    <cellStyle name="Millares 4 2 2 2" xfId="251" xr:uid="{00000000-0005-0000-0000-00007A050000}"/>
    <cellStyle name="Millares 4 2 2 2 2" xfId="366" xr:uid="{00000000-0005-0000-0000-00007B050000}"/>
    <cellStyle name="Millares 4 2 2 2 2 2" xfId="1122" xr:uid="{00000000-0005-0000-0000-00007C050000}"/>
    <cellStyle name="Millares 4 2 2 2 2 2 2" xfId="1963" xr:uid="{00000000-0005-0000-0000-00007D050000}"/>
    <cellStyle name="Millares 4 2 2 2 2 3" xfId="1561" xr:uid="{00000000-0005-0000-0000-00007E050000}"/>
    <cellStyle name="Millares 4 2 2 2 2 3 2" xfId="6156" xr:uid="{00000000-0005-0000-0000-00007F050000}"/>
    <cellStyle name="Millares 4 2 2 2 2 4" xfId="5215" xr:uid="{00000000-0005-0000-0000-000080050000}"/>
    <cellStyle name="Millares 4 2 2 2 3" xfId="617" xr:uid="{00000000-0005-0000-0000-000081050000}"/>
    <cellStyle name="Millares 4 2 2 2 3 2" xfId="5508" xr:uid="{00000000-0005-0000-0000-000082050000}"/>
    <cellStyle name="Millares 4 2 2 2 4" xfId="1072" xr:uid="{00000000-0005-0000-0000-000083050000}"/>
    <cellStyle name="Millares 4 2 2 2 4 2" xfId="1912" xr:uid="{00000000-0005-0000-0000-000084050000}"/>
    <cellStyle name="Millares 4 2 2 2 5" xfId="1460" xr:uid="{00000000-0005-0000-0000-000085050000}"/>
    <cellStyle name="Millares 4 2 2 2 6" xfId="4754" xr:uid="{00000000-0005-0000-0000-000086050000}"/>
    <cellStyle name="Millares 4 2 2 3" xfId="367" xr:uid="{00000000-0005-0000-0000-000087050000}"/>
    <cellStyle name="Millares 4 2 2 3 2" xfId="1123" xr:uid="{00000000-0005-0000-0000-000088050000}"/>
    <cellStyle name="Millares 4 2 2 3 2 2" xfId="1964" xr:uid="{00000000-0005-0000-0000-000089050000}"/>
    <cellStyle name="Millares 4 2 2 3 2 3" xfId="5338" xr:uid="{00000000-0005-0000-0000-00008A050000}"/>
    <cellStyle name="Millares 4 2 2 3 3" xfId="1562" xr:uid="{00000000-0005-0000-0000-00008B050000}"/>
    <cellStyle name="Millares 4 2 2 3 3 2" xfId="6009" xr:uid="{00000000-0005-0000-0000-00008C050000}"/>
    <cellStyle name="Millares 4 2 2 3 4" xfId="4947" xr:uid="{00000000-0005-0000-0000-00008D050000}"/>
    <cellStyle name="Millares 4 2 2 4" xfId="616" xr:uid="{00000000-0005-0000-0000-00008E050000}"/>
    <cellStyle name="Millares 4 2 2 4 2" xfId="6170" xr:uid="{00000000-0005-0000-0000-00008F050000}"/>
    <cellStyle name="Millares 4 2 2 4 3" xfId="5952" xr:uid="{00000000-0005-0000-0000-000090050000}"/>
    <cellStyle name="Millares 4 2 2 5" xfId="958" xr:uid="{00000000-0005-0000-0000-000091050000}"/>
    <cellStyle name="Millares 4 2 2 5 2" xfId="1798" xr:uid="{00000000-0005-0000-0000-000092050000}"/>
    <cellStyle name="Millares 4 2 2 5 3" xfId="5107" xr:uid="{00000000-0005-0000-0000-000093050000}"/>
    <cellStyle name="Millares 4 2 2 6" xfId="1338" xr:uid="{00000000-0005-0000-0000-000094050000}"/>
    <cellStyle name="Millares 4 2 2 7" xfId="4619" xr:uid="{00000000-0005-0000-0000-000095050000}"/>
    <cellStyle name="Millares 4 2 3" xfId="114" xr:uid="{00000000-0005-0000-0000-000096050000}"/>
    <cellStyle name="Millares 4 2 3 2" xfId="368" xr:uid="{00000000-0005-0000-0000-000097050000}"/>
    <cellStyle name="Millares 4 2 3 2 2" xfId="620" xr:uid="{00000000-0005-0000-0000-000098050000}"/>
    <cellStyle name="Millares 4 2 3 2 2 2" xfId="1124" xr:uid="{00000000-0005-0000-0000-000099050000}"/>
    <cellStyle name="Millares 4 2 3 2 2 2 2" xfId="1965" xr:uid="{00000000-0005-0000-0000-00009A050000}"/>
    <cellStyle name="Millares 4 2 3 2 2 3" xfId="1563" xr:uid="{00000000-0005-0000-0000-00009B050000}"/>
    <cellStyle name="Millares 4 2 3 2 2 4" xfId="5214" xr:uid="{00000000-0005-0000-0000-00009C050000}"/>
    <cellStyle name="Millares 4 2 3 2 3" xfId="619" xr:uid="{00000000-0005-0000-0000-00009D050000}"/>
    <cellStyle name="Millares 4 2 3 2 3 2" xfId="5507" xr:uid="{00000000-0005-0000-0000-00009E050000}"/>
    <cellStyle name="Millares 4 2 3 2 4" xfId="1071" xr:uid="{00000000-0005-0000-0000-00009F050000}"/>
    <cellStyle name="Millares 4 2 3 2 4 2" xfId="1911" xr:uid="{00000000-0005-0000-0000-0000A0050000}"/>
    <cellStyle name="Millares 4 2 3 2 5" xfId="1459" xr:uid="{00000000-0005-0000-0000-0000A1050000}"/>
    <cellStyle name="Millares 4 2 3 2 6" xfId="4753" xr:uid="{00000000-0005-0000-0000-0000A2050000}"/>
    <cellStyle name="Millares 4 2 3 3" xfId="369" xr:uid="{00000000-0005-0000-0000-0000A3050000}"/>
    <cellStyle name="Millares 4 2 3 3 2" xfId="1125" xr:uid="{00000000-0005-0000-0000-0000A4050000}"/>
    <cellStyle name="Millares 4 2 3 3 2 2" xfId="1966" xr:uid="{00000000-0005-0000-0000-0000A5050000}"/>
    <cellStyle name="Millares 4 2 3 3 2 3" xfId="5337" xr:uid="{00000000-0005-0000-0000-0000A6050000}"/>
    <cellStyle name="Millares 4 2 3 3 3" xfId="1564" xr:uid="{00000000-0005-0000-0000-0000A7050000}"/>
    <cellStyle name="Millares 4 2 3 3 3 2" xfId="6217" xr:uid="{00000000-0005-0000-0000-0000A8050000}"/>
    <cellStyle name="Millares 4 2 3 3 4" xfId="4946" xr:uid="{00000000-0005-0000-0000-0000A9050000}"/>
    <cellStyle name="Millares 4 2 3 4" xfId="618" xr:uid="{00000000-0005-0000-0000-0000AA050000}"/>
    <cellStyle name="Millares 4 2 3 4 2" xfId="6038" xr:uid="{00000000-0005-0000-0000-0000AB050000}"/>
    <cellStyle name="Millares 4 2 3 4 3" xfId="6296" xr:uid="{00000000-0005-0000-0000-0000AC050000}"/>
    <cellStyle name="Millares 4 2 3 5" xfId="957" xr:uid="{00000000-0005-0000-0000-0000AD050000}"/>
    <cellStyle name="Millares 4 2 3 5 2" xfId="1797" xr:uid="{00000000-0005-0000-0000-0000AE050000}"/>
    <cellStyle name="Millares 4 2 3 5 3" xfId="5106" xr:uid="{00000000-0005-0000-0000-0000AF050000}"/>
    <cellStyle name="Millares 4 2 3 6" xfId="1337" xr:uid="{00000000-0005-0000-0000-0000B0050000}"/>
    <cellStyle name="Millares 4 2 3 7" xfId="4618" xr:uid="{00000000-0005-0000-0000-0000B1050000}"/>
    <cellStyle name="Millares 4 2 4" xfId="370" xr:uid="{00000000-0005-0000-0000-0000B2050000}"/>
    <cellStyle name="Millares 4 2 4 2" xfId="581" xr:uid="{00000000-0005-0000-0000-0000B3050000}"/>
    <cellStyle name="Millares 4 2 4 2 2" xfId="623" xr:uid="{00000000-0005-0000-0000-0000B4050000}"/>
    <cellStyle name="Millares 4 2 4 2 2 2" xfId="1126" xr:uid="{00000000-0005-0000-0000-0000B5050000}"/>
    <cellStyle name="Millares 4 2 4 2 2 2 2" xfId="1967" xr:uid="{00000000-0005-0000-0000-0000B6050000}"/>
    <cellStyle name="Millares 4 2 4 2 2 3" xfId="1565" xr:uid="{00000000-0005-0000-0000-0000B7050000}"/>
    <cellStyle name="Millares 4 2 4 2 2 4" xfId="5260" xr:uid="{00000000-0005-0000-0000-0000B8050000}"/>
    <cellStyle name="Millares 4 2 4 2 3" xfId="622" xr:uid="{00000000-0005-0000-0000-0000B9050000}"/>
    <cellStyle name="Millares 4 2 4 2 3 2" xfId="5538" xr:uid="{00000000-0005-0000-0000-0000BA050000}"/>
    <cellStyle name="Millares 4 2 4 2 4" xfId="1101" xr:uid="{00000000-0005-0000-0000-0000BB050000}"/>
    <cellStyle name="Millares 4 2 4 2 4 2" xfId="1941" xr:uid="{00000000-0005-0000-0000-0000BC050000}"/>
    <cellStyle name="Millares 4 2 4 2 5" xfId="1496" xr:uid="{00000000-0005-0000-0000-0000BD050000}"/>
    <cellStyle name="Millares 4 2 4 2 6" xfId="4799" xr:uid="{00000000-0005-0000-0000-0000BE050000}"/>
    <cellStyle name="Millares 4 2 4 3" xfId="624" xr:uid="{00000000-0005-0000-0000-0000BF050000}"/>
    <cellStyle name="Millares 4 2 4 3 2" xfId="1127" xr:uid="{00000000-0005-0000-0000-0000C0050000}"/>
    <cellStyle name="Millares 4 2 4 3 2 2" xfId="1968" xr:uid="{00000000-0005-0000-0000-0000C1050000}"/>
    <cellStyle name="Millares 4 2 4 3 2 3" xfId="5383" xr:uid="{00000000-0005-0000-0000-0000C2050000}"/>
    <cellStyle name="Millares 4 2 4 3 3" xfId="1566" xr:uid="{00000000-0005-0000-0000-0000C3050000}"/>
    <cellStyle name="Millares 4 2 4 3 4" xfId="4992" xr:uid="{00000000-0005-0000-0000-0000C4050000}"/>
    <cellStyle name="Millares 4 2 4 4" xfId="621" xr:uid="{00000000-0005-0000-0000-0000C5050000}"/>
    <cellStyle name="Millares 4 2 4 4 2" xfId="5925" xr:uid="{00000000-0005-0000-0000-0000C6050000}"/>
    <cellStyle name="Millares 4 2 4 5" xfId="995" xr:uid="{00000000-0005-0000-0000-0000C7050000}"/>
    <cellStyle name="Millares 4 2 4 5 2" xfId="1835" xr:uid="{00000000-0005-0000-0000-0000C8050000}"/>
    <cellStyle name="Millares 4 2 4 5 3" xfId="5142" xr:uid="{00000000-0005-0000-0000-0000C9050000}"/>
    <cellStyle name="Millares 4 2 4 6" xfId="1383" xr:uid="{00000000-0005-0000-0000-0000CA050000}"/>
    <cellStyle name="Millares 4 2 4 7" xfId="4664" xr:uid="{00000000-0005-0000-0000-0000CB050000}"/>
    <cellStyle name="Millares 4 2 5" xfId="371" xr:uid="{00000000-0005-0000-0000-0000CC050000}"/>
    <cellStyle name="Millares 4 2 5 2" xfId="587" xr:uid="{00000000-0005-0000-0000-0000CD050000}"/>
    <cellStyle name="Millares 4 2 5 2 2" xfId="627" xr:uid="{00000000-0005-0000-0000-0000CE050000}"/>
    <cellStyle name="Millares 4 2 5 2 2 2" xfId="1128" xr:uid="{00000000-0005-0000-0000-0000CF050000}"/>
    <cellStyle name="Millares 4 2 5 2 2 2 2" xfId="1969" xr:uid="{00000000-0005-0000-0000-0000D0050000}"/>
    <cellStyle name="Millares 4 2 5 2 2 3" xfId="1567" xr:uid="{00000000-0005-0000-0000-0000D1050000}"/>
    <cellStyle name="Millares 4 2 5 2 2 4" xfId="5270" xr:uid="{00000000-0005-0000-0000-0000D2050000}"/>
    <cellStyle name="Millares 4 2 5 2 3" xfId="626" xr:uid="{00000000-0005-0000-0000-0000D3050000}"/>
    <cellStyle name="Millares 4 2 5 2 3 2" xfId="5546" xr:uid="{00000000-0005-0000-0000-0000D4050000}"/>
    <cellStyle name="Millares 4 2 5 2 4" xfId="1111" xr:uid="{00000000-0005-0000-0000-0000D5050000}"/>
    <cellStyle name="Millares 4 2 5 2 4 2" xfId="1951" xr:uid="{00000000-0005-0000-0000-0000D6050000}"/>
    <cellStyle name="Millares 4 2 5 2 5" xfId="1506" xr:uid="{00000000-0005-0000-0000-0000D7050000}"/>
    <cellStyle name="Millares 4 2 5 2 6" xfId="4809" xr:uid="{00000000-0005-0000-0000-0000D8050000}"/>
    <cellStyle name="Millares 4 2 5 3" xfId="628" xr:uid="{00000000-0005-0000-0000-0000D9050000}"/>
    <cellStyle name="Millares 4 2 5 3 2" xfId="1129" xr:uid="{00000000-0005-0000-0000-0000DA050000}"/>
    <cellStyle name="Millares 4 2 5 3 2 2" xfId="1970" xr:uid="{00000000-0005-0000-0000-0000DB050000}"/>
    <cellStyle name="Millares 4 2 5 3 2 3" xfId="5393" xr:uid="{00000000-0005-0000-0000-0000DC050000}"/>
    <cellStyle name="Millares 4 2 5 3 3" xfId="1568" xr:uid="{00000000-0005-0000-0000-0000DD050000}"/>
    <cellStyle name="Millares 4 2 5 3 4" xfId="5002" xr:uid="{00000000-0005-0000-0000-0000DE050000}"/>
    <cellStyle name="Millares 4 2 5 4" xfId="625" xr:uid="{00000000-0005-0000-0000-0000DF050000}"/>
    <cellStyle name="Millares 4 2 5 4 2" xfId="6315" xr:uid="{00000000-0005-0000-0000-0000E0050000}"/>
    <cellStyle name="Millares 4 2 5 5" xfId="1005" xr:uid="{00000000-0005-0000-0000-0000E1050000}"/>
    <cellStyle name="Millares 4 2 5 5 2" xfId="1845" xr:uid="{00000000-0005-0000-0000-0000E2050000}"/>
    <cellStyle name="Millares 4 2 5 5 3" xfId="5150" xr:uid="{00000000-0005-0000-0000-0000E3050000}"/>
    <cellStyle name="Millares 4 2 5 6" xfId="1393" xr:uid="{00000000-0005-0000-0000-0000E4050000}"/>
    <cellStyle name="Millares 4 2 5 7" xfId="4674" xr:uid="{00000000-0005-0000-0000-0000E5050000}"/>
    <cellStyle name="Millares 4 2 6" xfId="557" xr:uid="{00000000-0005-0000-0000-0000E6050000}"/>
    <cellStyle name="Millares 4 2 6 2" xfId="630" xr:uid="{00000000-0005-0000-0000-0000E7050000}"/>
    <cellStyle name="Millares 4 2 6 2 2" xfId="1130" xr:uid="{00000000-0005-0000-0000-0000E8050000}"/>
    <cellStyle name="Millares 4 2 6 2 2 2" xfId="1971" xr:uid="{00000000-0005-0000-0000-0000E9050000}"/>
    <cellStyle name="Millares 4 2 6 2 3" xfId="1569" xr:uid="{00000000-0005-0000-0000-0000EA050000}"/>
    <cellStyle name="Millares 4 2 6 2 4" xfId="5164" xr:uid="{00000000-0005-0000-0000-0000EB050000}"/>
    <cellStyle name="Millares 4 2 6 3" xfId="629" xr:uid="{00000000-0005-0000-0000-0000EC050000}"/>
    <cellStyle name="Millares 4 2 6 3 2" xfId="5491" xr:uid="{00000000-0005-0000-0000-0000ED050000}"/>
    <cellStyle name="Millares 4 2 6 4" xfId="1015" xr:uid="{00000000-0005-0000-0000-0000EE050000}"/>
    <cellStyle name="Millares 4 2 6 4 2" xfId="1855" xr:uid="{00000000-0005-0000-0000-0000EF050000}"/>
    <cellStyle name="Millares 4 2 6 5" xfId="1403" xr:uid="{00000000-0005-0000-0000-0000F0050000}"/>
    <cellStyle name="Millares 4 2 6 6" xfId="4708" xr:uid="{00000000-0005-0000-0000-0000F1050000}"/>
    <cellStyle name="Millares 4 2 7" xfId="631" xr:uid="{00000000-0005-0000-0000-0000F2050000}"/>
    <cellStyle name="Millares 4 2 7 2" xfId="632" xr:uid="{00000000-0005-0000-0000-0000F3050000}"/>
    <cellStyle name="Millares 4 2 7 2 2" xfId="4870" xr:uid="{00000000-0005-0000-0000-0000F4050000}"/>
    <cellStyle name="Millares 4 2 7 2 2 2" xfId="5691" xr:uid="{00000000-0005-0000-0000-0000F5050000}"/>
    <cellStyle name="Millares 4 2 7 2 3" xfId="5283" xr:uid="{00000000-0005-0000-0000-0000F6050000}"/>
    <cellStyle name="Millares 4 2 7 2 4" xfId="4532" xr:uid="{00000000-0005-0000-0000-0000F7050000}"/>
    <cellStyle name="Millares 4 2 7 3" xfId="633" xr:uid="{00000000-0005-0000-0000-0000F8050000}"/>
    <cellStyle name="Millares 4 2 7 3 2" xfId="5557" xr:uid="{00000000-0005-0000-0000-0000F9050000}"/>
    <cellStyle name="Millares 4 2 7 4" xfId="4824" xr:uid="{00000000-0005-0000-0000-0000FA050000}"/>
    <cellStyle name="Millares 4 2 7 5" xfId="4892" xr:uid="{00000000-0005-0000-0000-0000FB050000}"/>
    <cellStyle name="Millares 4 2 7 6" xfId="4452" xr:uid="{00000000-0005-0000-0000-0000FC050000}"/>
    <cellStyle name="Millares 4 2 8" xfId="634" xr:uid="{00000000-0005-0000-0000-0000FD050000}"/>
    <cellStyle name="Millares 4 2 8 2" xfId="1131" xr:uid="{00000000-0005-0000-0000-0000FE050000}"/>
    <cellStyle name="Millares 4 2 8 2 2" xfId="1972" xr:uid="{00000000-0005-0000-0000-0000FF050000}"/>
    <cellStyle name="Millares 4 2 8 3" xfId="1570" xr:uid="{00000000-0005-0000-0000-000000060000}"/>
    <cellStyle name="Millares 4 2 8 4" xfId="4880" xr:uid="{00000000-0005-0000-0000-000001060000}"/>
    <cellStyle name="Millares 4 2 8 5" xfId="4478" xr:uid="{00000000-0005-0000-0000-000002060000}"/>
    <cellStyle name="Millares 4 2 9" xfId="615" xr:uid="{00000000-0005-0000-0000-000003060000}"/>
    <cellStyle name="Millares 4 2 9 2" xfId="4853" xr:uid="{00000000-0005-0000-0000-000004060000}"/>
    <cellStyle name="Millares 4 2 9 2 2" xfId="5661" xr:uid="{00000000-0005-0000-0000-000005060000}"/>
    <cellStyle name="Millares 4 2 9 3" xfId="5090" xr:uid="{00000000-0005-0000-0000-000006060000}"/>
    <cellStyle name="Millares 4 2 9 4" xfId="4506" xr:uid="{00000000-0005-0000-0000-000007060000}"/>
    <cellStyle name="Millares 4 3" xfId="115" xr:uid="{00000000-0005-0000-0000-000008060000}"/>
    <cellStyle name="Millares 4 3 10" xfId="1278" xr:uid="{00000000-0005-0000-0000-000009060000}"/>
    <cellStyle name="Millares 4 3 11" xfId="4565" xr:uid="{00000000-0005-0000-0000-00000A060000}"/>
    <cellStyle name="Millares 4 3 2" xfId="116" xr:uid="{00000000-0005-0000-0000-00000B060000}"/>
    <cellStyle name="Millares 4 3 2 2" xfId="252" xr:uid="{00000000-0005-0000-0000-00000C060000}"/>
    <cellStyle name="Millares 4 3 2 2 2" xfId="372" xr:uid="{00000000-0005-0000-0000-00000D060000}"/>
    <cellStyle name="Millares 4 3 2 2 2 2" xfId="1132" xr:uid="{00000000-0005-0000-0000-00000E060000}"/>
    <cellStyle name="Millares 4 3 2 2 2 2 2" xfId="1973" xr:uid="{00000000-0005-0000-0000-00000F060000}"/>
    <cellStyle name="Millares 4 3 2 2 2 3" xfId="1571" xr:uid="{00000000-0005-0000-0000-000010060000}"/>
    <cellStyle name="Millares 4 3 2 2 2 3 2" xfId="6100" xr:uid="{00000000-0005-0000-0000-000011060000}"/>
    <cellStyle name="Millares 4 3 2 2 2 4" xfId="5216" xr:uid="{00000000-0005-0000-0000-000012060000}"/>
    <cellStyle name="Millares 4 3 2 2 3" xfId="637" xr:uid="{00000000-0005-0000-0000-000013060000}"/>
    <cellStyle name="Millares 4 3 2 2 3 2" xfId="5509" xr:uid="{00000000-0005-0000-0000-000014060000}"/>
    <cellStyle name="Millares 4 3 2 2 4" xfId="1073" xr:uid="{00000000-0005-0000-0000-000015060000}"/>
    <cellStyle name="Millares 4 3 2 2 4 2" xfId="1913" xr:uid="{00000000-0005-0000-0000-000016060000}"/>
    <cellStyle name="Millares 4 3 2 2 5" xfId="1461" xr:uid="{00000000-0005-0000-0000-000017060000}"/>
    <cellStyle name="Millares 4 3 2 2 6" xfId="4755" xr:uid="{00000000-0005-0000-0000-000018060000}"/>
    <cellStyle name="Millares 4 3 2 3" xfId="373" xr:uid="{00000000-0005-0000-0000-000019060000}"/>
    <cellStyle name="Millares 4 3 2 3 2" xfId="1133" xr:uid="{00000000-0005-0000-0000-00001A060000}"/>
    <cellStyle name="Millares 4 3 2 3 2 2" xfId="1974" xr:uid="{00000000-0005-0000-0000-00001B060000}"/>
    <cellStyle name="Millares 4 3 2 3 2 3" xfId="5339" xr:uid="{00000000-0005-0000-0000-00001C060000}"/>
    <cellStyle name="Millares 4 3 2 3 3" xfId="1572" xr:uid="{00000000-0005-0000-0000-00001D060000}"/>
    <cellStyle name="Millares 4 3 2 3 3 2" xfId="6087" xr:uid="{00000000-0005-0000-0000-00001E060000}"/>
    <cellStyle name="Millares 4 3 2 3 4" xfId="4948" xr:uid="{00000000-0005-0000-0000-00001F060000}"/>
    <cellStyle name="Millares 4 3 2 4" xfId="636" xr:uid="{00000000-0005-0000-0000-000020060000}"/>
    <cellStyle name="Millares 4 3 2 4 2" xfId="5898" xr:uid="{00000000-0005-0000-0000-000021060000}"/>
    <cellStyle name="Millares 4 3 2 4 3" xfId="6313" xr:uid="{00000000-0005-0000-0000-000022060000}"/>
    <cellStyle name="Millares 4 3 2 5" xfId="959" xr:uid="{00000000-0005-0000-0000-000023060000}"/>
    <cellStyle name="Millares 4 3 2 5 2" xfId="1799" xr:uid="{00000000-0005-0000-0000-000024060000}"/>
    <cellStyle name="Millares 4 3 2 5 3" xfId="5109" xr:uid="{00000000-0005-0000-0000-000025060000}"/>
    <cellStyle name="Millares 4 3 2 6" xfId="1339" xr:uid="{00000000-0005-0000-0000-000026060000}"/>
    <cellStyle name="Millares 4 3 2 7" xfId="4620" xr:uid="{00000000-0005-0000-0000-000027060000}"/>
    <cellStyle name="Millares 4 3 3" xfId="253" xr:uid="{00000000-0005-0000-0000-000028060000}"/>
    <cellStyle name="Millares 4 3 3 2" xfId="374" xr:uid="{00000000-0005-0000-0000-000029060000}"/>
    <cellStyle name="Millares 4 3 3 2 2" xfId="640" xr:uid="{00000000-0005-0000-0000-00002A060000}"/>
    <cellStyle name="Millares 4 3 3 2 2 2" xfId="1134" xr:uid="{00000000-0005-0000-0000-00002B060000}"/>
    <cellStyle name="Millares 4 3 3 2 2 2 2" xfId="1975" xr:uid="{00000000-0005-0000-0000-00002C060000}"/>
    <cellStyle name="Millares 4 3 3 2 2 3" xfId="1573" xr:uid="{00000000-0005-0000-0000-00002D060000}"/>
    <cellStyle name="Millares 4 3 3 2 2 4" xfId="5261" xr:uid="{00000000-0005-0000-0000-00002E060000}"/>
    <cellStyle name="Millares 4 3 3 2 3" xfId="639" xr:uid="{00000000-0005-0000-0000-00002F060000}"/>
    <cellStyle name="Millares 4 3 3 2 3 2" xfId="5539" xr:uid="{00000000-0005-0000-0000-000030060000}"/>
    <cellStyle name="Millares 4 3 3 2 4" xfId="1102" xr:uid="{00000000-0005-0000-0000-000031060000}"/>
    <cellStyle name="Millares 4 3 3 2 4 2" xfId="1942" xr:uid="{00000000-0005-0000-0000-000032060000}"/>
    <cellStyle name="Millares 4 3 3 2 5" xfId="1497" xr:uid="{00000000-0005-0000-0000-000033060000}"/>
    <cellStyle name="Millares 4 3 3 2 6" xfId="4800" xr:uid="{00000000-0005-0000-0000-000034060000}"/>
    <cellStyle name="Millares 4 3 3 3" xfId="641" xr:uid="{00000000-0005-0000-0000-000035060000}"/>
    <cellStyle name="Millares 4 3 3 3 2" xfId="1135" xr:uid="{00000000-0005-0000-0000-000036060000}"/>
    <cellStyle name="Millares 4 3 3 3 2 2" xfId="1976" xr:uid="{00000000-0005-0000-0000-000037060000}"/>
    <cellStyle name="Millares 4 3 3 3 2 3" xfId="5384" xr:uid="{00000000-0005-0000-0000-000038060000}"/>
    <cellStyle name="Millares 4 3 3 3 3" xfId="1574" xr:uid="{00000000-0005-0000-0000-000039060000}"/>
    <cellStyle name="Millares 4 3 3 3 4" xfId="4993" xr:uid="{00000000-0005-0000-0000-00003A060000}"/>
    <cellStyle name="Millares 4 3 3 4" xfId="638" xr:uid="{00000000-0005-0000-0000-00003B060000}"/>
    <cellStyle name="Millares 4 3 3 4 2" xfId="6246" xr:uid="{00000000-0005-0000-0000-00003C060000}"/>
    <cellStyle name="Millares 4 3 3 4 3" xfId="6314" xr:uid="{00000000-0005-0000-0000-00003D060000}"/>
    <cellStyle name="Millares 4 3 3 5" xfId="996" xr:uid="{00000000-0005-0000-0000-00003E060000}"/>
    <cellStyle name="Millares 4 3 3 5 2" xfId="1836" xr:uid="{00000000-0005-0000-0000-00003F060000}"/>
    <cellStyle name="Millares 4 3 3 5 3" xfId="5143" xr:uid="{00000000-0005-0000-0000-000040060000}"/>
    <cellStyle name="Millares 4 3 3 6" xfId="1384" xr:uid="{00000000-0005-0000-0000-000041060000}"/>
    <cellStyle name="Millares 4 3 3 7" xfId="4665" xr:uid="{00000000-0005-0000-0000-000042060000}"/>
    <cellStyle name="Millares 4 3 4" xfId="375" xr:uid="{00000000-0005-0000-0000-000043060000}"/>
    <cellStyle name="Millares 4 3 4 2" xfId="588" xr:uid="{00000000-0005-0000-0000-000044060000}"/>
    <cellStyle name="Millares 4 3 4 2 2" xfId="644" xr:uid="{00000000-0005-0000-0000-000045060000}"/>
    <cellStyle name="Millares 4 3 4 2 2 2" xfId="1136" xr:uid="{00000000-0005-0000-0000-000046060000}"/>
    <cellStyle name="Millares 4 3 4 2 2 2 2" xfId="1977" xr:uid="{00000000-0005-0000-0000-000047060000}"/>
    <cellStyle name="Millares 4 3 4 2 2 3" xfId="1575" xr:uid="{00000000-0005-0000-0000-000048060000}"/>
    <cellStyle name="Millares 4 3 4 2 2 4" xfId="5271" xr:uid="{00000000-0005-0000-0000-000049060000}"/>
    <cellStyle name="Millares 4 3 4 2 3" xfId="643" xr:uid="{00000000-0005-0000-0000-00004A060000}"/>
    <cellStyle name="Millares 4 3 4 2 3 2" xfId="5547" xr:uid="{00000000-0005-0000-0000-00004B060000}"/>
    <cellStyle name="Millares 4 3 4 2 4" xfId="1112" xr:uid="{00000000-0005-0000-0000-00004C060000}"/>
    <cellStyle name="Millares 4 3 4 2 4 2" xfId="1952" xr:uid="{00000000-0005-0000-0000-00004D060000}"/>
    <cellStyle name="Millares 4 3 4 2 5" xfId="1507" xr:uid="{00000000-0005-0000-0000-00004E060000}"/>
    <cellStyle name="Millares 4 3 4 2 6" xfId="4810" xr:uid="{00000000-0005-0000-0000-00004F060000}"/>
    <cellStyle name="Millares 4 3 4 3" xfId="645" xr:uid="{00000000-0005-0000-0000-000050060000}"/>
    <cellStyle name="Millares 4 3 4 3 2" xfId="1137" xr:uid="{00000000-0005-0000-0000-000051060000}"/>
    <cellStyle name="Millares 4 3 4 3 2 2" xfId="1978" xr:uid="{00000000-0005-0000-0000-000052060000}"/>
    <cellStyle name="Millares 4 3 4 3 2 3" xfId="5394" xr:uid="{00000000-0005-0000-0000-000053060000}"/>
    <cellStyle name="Millares 4 3 4 3 3" xfId="1576" xr:uid="{00000000-0005-0000-0000-000054060000}"/>
    <cellStyle name="Millares 4 3 4 3 4" xfId="5003" xr:uid="{00000000-0005-0000-0000-000055060000}"/>
    <cellStyle name="Millares 4 3 4 4" xfId="642" xr:uid="{00000000-0005-0000-0000-000056060000}"/>
    <cellStyle name="Millares 4 3 4 4 2" xfId="5832" xr:uid="{00000000-0005-0000-0000-000057060000}"/>
    <cellStyle name="Millares 4 3 4 5" xfId="1006" xr:uid="{00000000-0005-0000-0000-000058060000}"/>
    <cellStyle name="Millares 4 3 4 5 2" xfId="1846" xr:uid="{00000000-0005-0000-0000-000059060000}"/>
    <cellStyle name="Millares 4 3 4 5 3" xfId="5151" xr:uid="{00000000-0005-0000-0000-00005A060000}"/>
    <cellStyle name="Millares 4 3 4 6" xfId="1394" xr:uid="{00000000-0005-0000-0000-00005B060000}"/>
    <cellStyle name="Millares 4 3 4 7" xfId="4675" xr:uid="{00000000-0005-0000-0000-00005C060000}"/>
    <cellStyle name="Millares 4 3 5" xfId="558" xr:uid="{00000000-0005-0000-0000-00005D060000}"/>
    <cellStyle name="Millares 4 3 5 2" xfId="647" xr:uid="{00000000-0005-0000-0000-00005E060000}"/>
    <cellStyle name="Millares 4 3 5 2 2" xfId="1138" xr:uid="{00000000-0005-0000-0000-00005F060000}"/>
    <cellStyle name="Millares 4 3 5 2 2 2" xfId="1979" xr:uid="{00000000-0005-0000-0000-000060060000}"/>
    <cellStyle name="Millares 4 3 5 2 3" xfId="1577" xr:uid="{00000000-0005-0000-0000-000061060000}"/>
    <cellStyle name="Millares 4 3 5 2 4" xfId="5165" xr:uid="{00000000-0005-0000-0000-000062060000}"/>
    <cellStyle name="Millares 4 3 5 3" xfId="646" xr:uid="{00000000-0005-0000-0000-000063060000}"/>
    <cellStyle name="Millares 4 3 5 3 2" xfId="5492" xr:uid="{00000000-0005-0000-0000-000064060000}"/>
    <cellStyle name="Millares 4 3 5 4" xfId="1016" xr:uid="{00000000-0005-0000-0000-000065060000}"/>
    <cellStyle name="Millares 4 3 5 4 2" xfId="1856" xr:uid="{00000000-0005-0000-0000-000066060000}"/>
    <cellStyle name="Millares 4 3 5 5" xfId="1404" xr:uid="{00000000-0005-0000-0000-000067060000}"/>
    <cellStyle name="Millares 4 3 5 6" xfId="4709" xr:uid="{00000000-0005-0000-0000-000068060000}"/>
    <cellStyle name="Millares 4 3 6" xfId="648" xr:uid="{00000000-0005-0000-0000-000069060000}"/>
    <cellStyle name="Millares 4 3 6 2" xfId="649" xr:uid="{00000000-0005-0000-0000-00006A060000}"/>
    <cellStyle name="Millares 4 3 6 2 2" xfId="4829" xr:uid="{00000000-0005-0000-0000-00006B060000}"/>
    <cellStyle name="Millares 4 3 6 2 2 2" xfId="5692" xr:uid="{00000000-0005-0000-0000-00006C060000}"/>
    <cellStyle name="Millares 4 3 6 2 3" xfId="5284" xr:uid="{00000000-0005-0000-0000-00006D060000}"/>
    <cellStyle name="Millares 4 3 6 2 4" xfId="4533" xr:uid="{00000000-0005-0000-0000-00006E060000}"/>
    <cellStyle name="Millares 4 3 6 3" xfId="650" xr:uid="{00000000-0005-0000-0000-00006F060000}"/>
    <cellStyle name="Millares 4 3 6 3 2" xfId="5558" xr:uid="{00000000-0005-0000-0000-000070060000}"/>
    <cellStyle name="Millares 4 3 6 4" xfId="4699" xr:uid="{00000000-0005-0000-0000-000071060000}"/>
    <cellStyle name="Millares 4 3 6 5" xfId="4893" xr:uid="{00000000-0005-0000-0000-000072060000}"/>
    <cellStyle name="Millares 4 3 6 6" xfId="4453" xr:uid="{00000000-0005-0000-0000-000073060000}"/>
    <cellStyle name="Millares 4 3 7" xfId="651" xr:uid="{00000000-0005-0000-0000-000074060000}"/>
    <cellStyle name="Millares 4 3 7 2" xfId="1139" xr:uid="{00000000-0005-0000-0000-000075060000}"/>
    <cellStyle name="Millares 4 3 7 2 2" xfId="1980" xr:uid="{00000000-0005-0000-0000-000076060000}"/>
    <cellStyle name="Millares 4 3 7 3" xfId="1578" xr:uid="{00000000-0005-0000-0000-000077060000}"/>
    <cellStyle name="Millares 4 3 7 4" xfId="4821" xr:uid="{00000000-0005-0000-0000-000078060000}"/>
    <cellStyle name="Millares 4 3 7 5" xfId="4483" xr:uid="{00000000-0005-0000-0000-000079060000}"/>
    <cellStyle name="Millares 4 3 8" xfId="635" xr:uid="{00000000-0005-0000-0000-00007A060000}"/>
    <cellStyle name="Millares 4 3 8 2" xfId="4852" xr:uid="{00000000-0005-0000-0000-00007B060000}"/>
    <cellStyle name="Millares 4 3 8 2 2" xfId="5670" xr:uid="{00000000-0005-0000-0000-00007C060000}"/>
    <cellStyle name="Millares 4 3 8 3" xfId="5108" xr:uid="{00000000-0005-0000-0000-00007D060000}"/>
    <cellStyle name="Millares 4 3 8 4" xfId="4513" xr:uid="{00000000-0005-0000-0000-00007E060000}"/>
    <cellStyle name="Millares 4 3 9" xfId="914" xr:uid="{00000000-0005-0000-0000-00007F060000}"/>
    <cellStyle name="Millares 4 3 9 2" xfId="1742" xr:uid="{00000000-0005-0000-0000-000080060000}"/>
    <cellStyle name="Millares 4 4" xfId="117" xr:uid="{00000000-0005-0000-0000-000081060000}"/>
    <cellStyle name="Millares 4 5" xfId="118" xr:uid="{00000000-0005-0000-0000-000082060000}"/>
    <cellStyle name="Millares 4 5 2" xfId="254" xr:uid="{00000000-0005-0000-0000-000083060000}"/>
    <cellStyle name="Millares 4 5 2 2" xfId="376" xr:uid="{00000000-0005-0000-0000-000084060000}"/>
    <cellStyle name="Millares 4 5 2 2 2" xfId="1140" xr:uid="{00000000-0005-0000-0000-000085060000}"/>
    <cellStyle name="Millares 4 5 2 2 2 2" xfId="1981" xr:uid="{00000000-0005-0000-0000-000086060000}"/>
    <cellStyle name="Millares 4 5 2 2 3" xfId="1579" xr:uid="{00000000-0005-0000-0000-000087060000}"/>
    <cellStyle name="Millares 4 5 2 2 3 2" xfId="6157" xr:uid="{00000000-0005-0000-0000-000088060000}"/>
    <cellStyle name="Millares 4 5 2 2 4" xfId="5217" xr:uid="{00000000-0005-0000-0000-000089060000}"/>
    <cellStyle name="Millares 4 5 2 3" xfId="653" xr:uid="{00000000-0005-0000-0000-00008A060000}"/>
    <cellStyle name="Millares 4 5 2 3 2" xfId="5510" xr:uid="{00000000-0005-0000-0000-00008B060000}"/>
    <cellStyle name="Millares 4 5 2 4" xfId="1074" xr:uid="{00000000-0005-0000-0000-00008C060000}"/>
    <cellStyle name="Millares 4 5 2 4 2" xfId="1914" xr:uid="{00000000-0005-0000-0000-00008D060000}"/>
    <cellStyle name="Millares 4 5 2 5" xfId="1462" xr:uid="{00000000-0005-0000-0000-00008E060000}"/>
    <cellStyle name="Millares 4 5 2 6" xfId="4756" xr:uid="{00000000-0005-0000-0000-00008F060000}"/>
    <cellStyle name="Millares 4 5 3" xfId="377" xr:uid="{00000000-0005-0000-0000-000090060000}"/>
    <cellStyle name="Millares 4 5 3 2" xfId="1141" xr:uid="{00000000-0005-0000-0000-000091060000}"/>
    <cellStyle name="Millares 4 5 3 2 2" xfId="1982" xr:uid="{00000000-0005-0000-0000-000092060000}"/>
    <cellStyle name="Millares 4 5 3 2 3" xfId="5340" xr:uid="{00000000-0005-0000-0000-000093060000}"/>
    <cellStyle name="Millares 4 5 3 3" xfId="1580" xr:uid="{00000000-0005-0000-0000-000094060000}"/>
    <cellStyle name="Millares 4 5 3 3 2" xfId="6010" xr:uid="{00000000-0005-0000-0000-000095060000}"/>
    <cellStyle name="Millares 4 5 3 4" xfId="4949" xr:uid="{00000000-0005-0000-0000-000096060000}"/>
    <cellStyle name="Millares 4 5 4" xfId="652" xr:uid="{00000000-0005-0000-0000-000097060000}"/>
    <cellStyle name="Millares 4 5 4 2" xfId="5967" xr:uid="{00000000-0005-0000-0000-000098060000}"/>
    <cellStyle name="Millares 4 5 4 3" xfId="5974" xr:uid="{00000000-0005-0000-0000-000099060000}"/>
    <cellStyle name="Millares 4 5 5" xfId="960" xr:uid="{00000000-0005-0000-0000-00009A060000}"/>
    <cellStyle name="Millares 4 5 5 2" xfId="1800" xr:uid="{00000000-0005-0000-0000-00009B060000}"/>
    <cellStyle name="Millares 4 5 5 3" xfId="5110" xr:uid="{00000000-0005-0000-0000-00009C060000}"/>
    <cellStyle name="Millares 4 5 6" xfId="1340" xr:uid="{00000000-0005-0000-0000-00009D060000}"/>
    <cellStyle name="Millares 4 5 7" xfId="4621" xr:uid="{00000000-0005-0000-0000-00009E060000}"/>
    <cellStyle name="Millares 4 6" xfId="255" xr:uid="{00000000-0005-0000-0000-00009F060000}"/>
    <cellStyle name="Millares 4 6 2" xfId="378" xr:uid="{00000000-0005-0000-0000-0000A0060000}"/>
    <cellStyle name="Millares 4 6 2 2" xfId="6247" xr:uid="{00000000-0005-0000-0000-0000A1060000}"/>
    <cellStyle name="Millares 4 6 2 2 2" xfId="6051" xr:uid="{00000000-0005-0000-0000-0000A2060000}"/>
    <cellStyle name="Millares 4 6 2 3" xfId="6282" xr:uid="{00000000-0005-0000-0000-0000A3060000}"/>
    <cellStyle name="Millares 4 6 2 3 2" xfId="6101" xr:uid="{00000000-0005-0000-0000-0000A4060000}"/>
    <cellStyle name="Millares 4 6 2 4" xfId="5978" xr:uid="{00000000-0005-0000-0000-0000A5060000}"/>
    <cellStyle name="Millares 4 6 3" xfId="5788" xr:uid="{00000000-0005-0000-0000-0000A6060000}"/>
    <cellStyle name="Millares 4 6 3 2" xfId="6039" xr:uid="{00000000-0005-0000-0000-0000A7060000}"/>
    <cellStyle name="Millares 4 6 4" xfId="6294" xr:uid="{00000000-0005-0000-0000-0000A8060000}"/>
    <cellStyle name="Millares 4 6 4 2" xfId="6188" xr:uid="{00000000-0005-0000-0000-0000A9060000}"/>
    <cellStyle name="Millares 4 6 4 3" xfId="5922" xr:uid="{00000000-0005-0000-0000-0000AA060000}"/>
    <cellStyle name="Millares 4 6 5" xfId="6238" xr:uid="{00000000-0005-0000-0000-0000AB060000}"/>
    <cellStyle name="Millares 4 6 6" xfId="5430" xr:uid="{00000000-0005-0000-0000-0000AC060000}"/>
    <cellStyle name="Millares 5" xfId="119" xr:uid="{00000000-0005-0000-0000-0000AD060000}"/>
    <cellStyle name="Millares 5 10" xfId="2515" xr:uid="{00000000-0005-0000-0000-0000AE060000}"/>
    <cellStyle name="Millares 5 10 2" xfId="3638" xr:uid="{00000000-0005-0000-0000-0000AF060000}"/>
    <cellStyle name="Millares 5 100" xfId="2516" xr:uid="{00000000-0005-0000-0000-0000B0060000}"/>
    <cellStyle name="Millares 5 100 2" xfId="3639" xr:uid="{00000000-0005-0000-0000-0000B1060000}"/>
    <cellStyle name="Millares 5 101" xfId="2517" xr:uid="{00000000-0005-0000-0000-0000B2060000}"/>
    <cellStyle name="Millares 5 101 2" xfId="3640" xr:uid="{00000000-0005-0000-0000-0000B3060000}"/>
    <cellStyle name="Millares 5 102" xfId="2518" xr:uid="{00000000-0005-0000-0000-0000B4060000}"/>
    <cellStyle name="Millares 5 102 2" xfId="3641" xr:uid="{00000000-0005-0000-0000-0000B5060000}"/>
    <cellStyle name="Millares 5 103" xfId="2519" xr:uid="{00000000-0005-0000-0000-0000B6060000}"/>
    <cellStyle name="Millares 5 103 2" xfId="3642" xr:uid="{00000000-0005-0000-0000-0000B7060000}"/>
    <cellStyle name="Millares 5 104" xfId="2520" xr:uid="{00000000-0005-0000-0000-0000B8060000}"/>
    <cellStyle name="Millares 5 104 2" xfId="3643" xr:uid="{00000000-0005-0000-0000-0000B9060000}"/>
    <cellStyle name="Millares 5 105" xfId="2521" xr:uid="{00000000-0005-0000-0000-0000BA060000}"/>
    <cellStyle name="Millares 5 105 2" xfId="3644" xr:uid="{00000000-0005-0000-0000-0000BB060000}"/>
    <cellStyle name="Millares 5 106" xfId="2522" xr:uid="{00000000-0005-0000-0000-0000BC060000}"/>
    <cellStyle name="Millares 5 106 2" xfId="3645" xr:uid="{00000000-0005-0000-0000-0000BD060000}"/>
    <cellStyle name="Millares 5 107" xfId="2523" xr:uid="{00000000-0005-0000-0000-0000BE060000}"/>
    <cellStyle name="Millares 5 107 2" xfId="3646" xr:uid="{00000000-0005-0000-0000-0000BF060000}"/>
    <cellStyle name="Millares 5 108" xfId="2524" xr:uid="{00000000-0005-0000-0000-0000C0060000}"/>
    <cellStyle name="Millares 5 108 2" xfId="3647" xr:uid="{00000000-0005-0000-0000-0000C1060000}"/>
    <cellStyle name="Millares 5 109" xfId="2525" xr:uid="{00000000-0005-0000-0000-0000C2060000}"/>
    <cellStyle name="Millares 5 109 2" xfId="3648" xr:uid="{00000000-0005-0000-0000-0000C3060000}"/>
    <cellStyle name="Millares 5 11" xfId="2526" xr:uid="{00000000-0005-0000-0000-0000C4060000}"/>
    <cellStyle name="Millares 5 11 2" xfId="3649" xr:uid="{00000000-0005-0000-0000-0000C5060000}"/>
    <cellStyle name="Millares 5 110" xfId="2527" xr:uid="{00000000-0005-0000-0000-0000C6060000}"/>
    <cellStyle name="Millares 5 110 2" xfId="3650" xr:uid="{00000000-0005-0000-0000-0000C7060000}"/>
    <cellStyle name="Millares 5 111" xfId="2528" xr:uid="{00000000-0005-0000-0000-0000C8060000}"/>
    <cellStyle name="Millares 5 111 2" xfId="3651" xr:uid="{00000000-0005-0000-0000-0000C9060000}"/>
    <cellStyle name="Millares 5 112" xfId="2529" xr:uid="{00000000-0005-0000-0000-0000CA060000}"/>
    <cellStyle name="Millares 5 112 2" xfId="3652" xr:uid="{00000000-0005-0000-0000-0000CB060000}"/>
    <cellStyle name="Millares 5 113" xfId="2530" xr:uid="{00000000-0005-0000-0000-0000CC060000}"/>
    <cellStyle name="Millares 5 113 2" xfId="3653" xr:uid="{00000000-0005-0000-0000-0000CD060000}"/>
    <cellStyle name="Millares 5 114" xfId="2531" xr:uid="{00000000-0005-0000-0000-0000CE060000}"/>
    <cellStyle name="Millares 5 114 2" xfId="3654" xr:uid="{00000000-0005-0000-0000-0000CF060000}"/>
    <cellStyle name="Millares 5 115" xfId="2532" xr:uid="{00000000-0005-0000-0000-0000D0060000}"/>
    <cellStyle name="Millares 5 115 2" xfId="3655" xr:uid="{00000000-0005-0000-0000-0000D1060000}"/>
    <cellStyle name="Millares 5 116" xfId="2533" xr:uid="{00000000-0005-0000-0000-0000D2060000}"/>
    <cellStyle name="Millares 5 116 2" xfId="3656" xr:uid="{00000000-0005-0000-0000-0000D3060000}"/>
    <cellStyle name="Millares 5 117" xfId="2534" xr:uid="{00000000-0005-0000-0000-0000D4060000}"/>
    <cellStyle name="Millares 5 117 2" xfId="3657" xr:uid="{00000000-0005-0000-0000-0000D5060000}"/>
    <cellStyle name="Millares 5 118" xfId="2535" xr:uid="{00000000-0005-0000-0000-0000D6060000}"/>
    <cellStyle name="Millares 5 118 2" xfId="3658" xr:uid="{00000000-0005-0000-0000-0000D7060000}"/>
    <cellStyle name="Millares 5 119" xfId="2536" xr:uid="{00000000-0005-0000-0000-0000D8060000}"/>
    <cellStyle name="Millares 5 119 2" xfId="3659" xr:uid="{00000000-0005-0000-0000-0000D9060000}"/>
    <cellStyle name="Millares 5 12" xfId="2537" xr:uid="{00000000-0005-0000-0000-0000DA060000}"/>
    <cellStyle name="Millares 5 12 2" xfId="3660" xr:uid="{00000000-0005-0000-0000-0000DB060000}"/>
    <cellStyle name="Millares 5 120" xfId="2538" xr:uid="{00000000-0005-0000-0000-0000DC060000}"/>
    <cellStyle name="Millares 5 120 2" xfId="3661" xr:uid="{00000000-0005-0000-0000-0000DD060000}"/>
    <cellStyle name="Millares 5 121" xfId="2539" xr:uid="{00000000-0005-0000-0000-0000DE060000}"/>
    <cellStyle name="Millares 5 121 2" xfId="3662" xr:uid="{00000000-0005-0000-0000-0000DF060000}"/>
    <cellStyle name="Millares 5 122" xfId="2540" xr:uid="{00000000-0005-0000-0000-0000E0060000}"/>
    <cellStyle name="Millares 5 122 2" xfId="3663" xr:uid="{00000000-0005-0000-0000-0000E1060000}"/>
    <cellStyle name="Millares 5 123" xfId="2541" xr:uid="{00000000-0005-0000-0000-0000E2060000}"/>
    <cellStyle name="Millares 5 123 2" xfId="3664" xr:uid="{00000000-0005-0000-0000-0000E3060000}"/>
    <cellStyle name="Millares 5 124" xfId="2542" xr:uid="{00000000-0005-0000-0000-0000E4060000}"/>
    <cellStyle name="Millares 5 124 2" xfId="3665" xr:uid="{00000000-0005-0000-0000-0000E5060000}"/>
    <cellStyle name="Millares 5 125" xfId="2543" xr:uid="{00000000-0005-0000-0000-0000E6060000}"/>
    <cellStyle name="Millares 5 125 2" xfId="3666" xr:uid="{00000000-0005-0000-0000-0000E7060000}"/>
    <cellStyle name="Millares 5 126" xfId="2544" xr:uid="{00000000-0005-0000-0000-0000E8060000}"/>
    <cellStyle name="Millares 5 126 2" xfId="3667" xr:uid="{00000000-0005-0000-0000-0000E9060000}"/>
    <cellStyle name="Millares 5 127" xfId="2545" xr:uid="{00000000-0005-0000-0000-0000EA060000}"/>
    <cellStyle name="Millares 5 127 2" xfId="3668" xr:uid="{00000000-0005-0000-0000-0000EB060000}"/>
    <cellStyle name="Millares 5 128" xfId="2546" xr:uid="{00000000-0005-0000-0000-0000EC060000}"/>
    <cellStyle name="Millares 5 128 2" xfId="3669" xr:uid="{00000000-0005-0000-0000-0000ED060000}"/>
    <cellStyle name="Millares 5 129" xfId="2547" xr:uid="{00000000-0005-0000-0000-0000EE060000}"/>
    <cellStyle name="Millares 5 129 2" xfId="3670" xr:uid="{00000000-0005-0000-0000-0000EF060000}"/>
    <cellStyle name="Millares 5 13" xfId="2548" xr:uid="{00000000-0005-0000-0000-0000F0060000}"/>
    <cellStyle name="Millares 5 13 2" xfId="3671" xr:uid="{00000000-0005-0000-0000-0000F1060000}"/>
    <cellStyle name="Millares 5 130" xfId="2549" xr:uid="{00000000-0005-0000-0000-0000F2060000}"/>
    <cellStyle name="Millares 5 130 2" xfId="3672" xr:uid="{00000000-0005-0000-0000-0000F3060000}"/>
    <cellStyle name="Millares 5 131" xfId="2550" xr:uid="{00000000-0005-0000-0000-0000F4060000}"/>
    <cellStyle name="Millares 5 131 2" xfId="3673" xr:uid="{00000000-0005-0000-0000-0000F5060000}"/>
    <cellStyle name="Millares 5 132" xfId="2551" xr:uid="{00000000-0005-0000-0000-0000F6060000}"/>
    <cellStyle name="Millares 5 132 2" xfId="3674" xr:uid="{00000000-0005-0000-0000-0000F7060000}"/>
    <cellStyle name="Millares 5 133" xfId="2552" xr:uid="{00000000-0005-0000-0000-0000F8060000}"/>
    <cellStyle name="Millares 5 133 2" xfId="3675" xr:uid="{00000000-0005-0000-0000-0000F9060000}"/>
    <cellStyle name="Millares 5 134" xfId="2553" xr:uid="{00000000-0005-0000-0000-0000FA060000}"/>
    <cellStyle name="Millares 5 134 2" xfId="3676" xr:uid="{00000000-0005-0000-0000-0000FB060000}"/>
    <cellStyle name="Millares 5 135" xfId="2554" xr:uid="{00000000-0005-0000-0000-0000FC060000}"/>
    <cellStyle name="Millares 5 135 2" xfId="3677" xr:uid="{00000000-0005-0000-0000-0000FD060000}"/>
    <cellStyle name="Millares 5 136" xfId="2555" xr:uid="{00000000-0005-0000-0000-0000FE060000}"/>
    <cellStyle name="Millares 5 136 2" xfId="3678" xr:uid="{00000000-0005-0000-0000-0000FF060000}"/>
    <cellStyle name="Millares 5 137" xfId="2556" xr:uid="{00000000-0005-0000-0000-000000070000}"/>
    <cellStyle name="Millares 5 137 2" xfId="3679" xr:uid="{00000000-0005-0000-0000-000001070000}"/>
    <cellStyle name="Millares 5 138" xfId="2557" xr:uid="{00000000-0005-0000-0000-000002070000}"/>
    <cellStyle name="Millares 5 138 2" xfId="3680" xr:uid="{00000000-0005-0000-0000-000003070000}"/>
    <cellStyle name="Millares 5 139" xfId="2558" xr:uid="{00000000-0005-0000-0000-000004070000}"/>
    <cellStyle name="Millares 5 139 2" xfId="3681" xr:uid="{00000000-0005-0000-0000-000005070000}"/>
    <cellStyle name="Millares 5 14" xfId="2559" xr:uid="{00000000-0005-0000-0000-000006070000}"/>
    <cellStyle name="Millares 5 14 2" xfId="3682" xr:uid="{00000000-0005-0000-0000-000007070000}"/>
    <cellStyle name="Millares 5 140" xfId="2560" xr:uid="{00000000-0005-0000-0000-000008070000}"/>
    <cellStyle name="Millares 5 140 2" xfId="3683" xr:uid="{00000000-0005-0000-0000-000009070000}"/>
    <cellStyle name="Millares 5 141" xfId="2561" xr:uid="{00000000-0005-0000-0000-00000A070000}"/>
    <cellStyle name="Millares 5 141 2" xfId="3684" xr:uid="{00000000-0005-0000-0000-00000B070000}"/>
    <cellStyle name="Millares 5 142" xfId="2562" xr:uid="{00000000-0005-0000-0000-00000C070000}"/>
    <cellStyle name="Millares 5 142 2" xfId="3685" xr:uid="{00000000-0005-0000-0000-00000D070000}"/>
    <cellStyle name="Millares 5 143" xfId="2563" xr:uid="{00000000-0005-0000-0000-00000E070000}"/>
    <cellStyle name="Millares 5 143 2" xfId="3686" xr:uid="{00000000-0005-0000-0000-00000F070000}"/>
    <cellStyle name="Millares 5 144" xfId="2564" xr:uid="{00000000-0005-0000-0000-000010070000}"/>
    <cellStyle name="Millares 5 144 2" xfId="3687" xr:uid="{00000000-0005-0000-0000-000011070000}"/>
    <cellStyle name="Millares 5 145" xfId="2565" xr:uid="{00000000-0005-0000-0000-000012070000}"/>
    <cellStyle name="Millares 5 145 2" xfId="3688" xr:uid="{00000000-0005-0000-0000-000013070000}"/>
    <cellStyle name="Millares 5 146" xfId="2566" xr:uid="{00000000-0005-0000-0000-000014070000}"/>
    <cellStyle name="Millares 5 146 2" xfId="3689" xr:uid="{00000000-0005-0000-0000-000015070000}"/>
    <cellStyle name="Millares 5 147" xfId="2567" xr:uid="{00000000-0005-0000-0000-000016070000}"/>
    <cellStyle name="Millares 5 147 2" xfId="3690" xr:uid="{00000000-0005-0000-0000-000017070000}"/>
    <cellStyle name="Millares 5 148" xfId="2568" xr:uid="{00000000-0005-0000-0000-000018070000}"/>
    <cellStyle name="Millares 5 148 2" xfId="3691" xr:uid="{00000000-0005-0000-0000-000019070000}"/>
    <cellStyle name="Millares 5 149" xfId="2569" xr:uid="{00000000-0005-0000-0000-00001A070000}"/>
    <cellStyle name="Millares 5 149 2" xfId="3692" xr:uid="{00000000-0005-0000-0000-00001B070000}"/>
    <cellStyle name="Millares 5 15" xfId="2570" xr:uid="{00000000-0005-0000-0000-00001C070000}"/>
    <cellStyle name="Millares 5 15 2" xfId="3693" xr:uid="{00000000-0005-0000-0000-00001D070000}"/>
    <cellStyle name="Millares 5 150" xfId="2571" xr:uid="{00000000-0005-0000-0000-00001E070000}"/>
    <cellStyle name="Millares 5 150 2" xfId="3694" xr:uid="{00000000-0005-0000-0000-00001F070000}"/>
    <cellStyle name="Millares 5 151" xfId="2572" xr:uid="{00000000-0005-0000-0000-000020070000}"/>
    <cellStyle name="Millares 5 151 2" xfId="3695" xr:uid="{00000000-0005-0000-0000-000021070000}"/>
    <cellStyle name="Millares 5 152" xfId="2573" xr:uid="{00000000-0005-0000-0000-000022070000}"/>
    <cellStyle name="Millares 5 152 2" xfId="3696" xr:uid="{00000000-0005-0000-0000-000023070000}"/>
    <cellStyle name="Millares 5 153" xfId="2574" xr:uid="{00000000-0005-0000-0000-000024070000}"/>
    <cellStyle name="Millares 5 153 2" xfId="3697" xr:uid="{00000000-0005-0000-0000-000025070000}"/>
    <cellStyle name="Millares 5 154" xfId="2575" xr:uid="{00000000-0005-0000-0000-000026070000}"/>
    <cellStyle name="Millares 5 154 2" xfId="3698" xr:uid="{00000000-0005-0000-0000-000027070000}"/>
    <cellStyle name="Millares 5 155" xfId="2576" xr:uid="{00000000-0005-0000-0000-000028070000}"/>
    <cellStyle name="Millares 5 155 2" xfId="3699" xr:uid="{00000000-0005-0000-0000-000029070000}"/>
    <cellStyle name="Millares 5 156" xfId="2577" xr:uid="{00000000-0005-0000-0000-00002A070000}"/>
    <cellStyle name="Millares 5 156 2" xfId="3700" xr:uid="{00000000-0005-0000-0000-00002B070000}"/>
    <cellStyle name="Millares 5 157" xfId="2578" xr:uid="{00000000-0005-0000-0000-00002C070000}"/>
    <cellStyle name="Millares 5 157 2" xfId="3701" xr:uid="{00000000-0005-0000-0000-00002D070000}"/>
    <cellStyle name="Millares 5 158" xfId="2579" xr:uid="{00000000-0005-0000-0000-00002E070000}"/>
    <cellStyle name="Millares 5 158 2" xfId="3702" xr:uid="{00000000-0005-0000-0000-00002F070000}"/>
    <cellStyle name="Millares 5 159" xfId="2580" xr:uid="{00000000-0005-0000-0000-000030070000}"/>
    <cellStyle name="Millares 5 159 2" xfId="3703" xr:uid="{00000000-0005-0000-0000-000031070000}"/>
    <cellStyle name="Millares 5 16" xfId="2581" xr:uid="{00000000-0005-0000-0000-000032070000}"/>
    <cellStyle name="Millares 5 16 2" xfId="3704" xr:uid="{00000000-0005-0000-0000-000033070000}"/>
    <cellStyle name="Millares 5 160" xfId="2582" xr:uid="{00000000-0005-0000-0000-000034070000}"/>
    <cellStyle name="Millares 5 160 2" xfId="3705" xr:uid="{00000000-0005-0000-0000-000035070000}"/>
    <cellStyle name="Millares 5 161" xfId="2583" xr:uid="{00000000-0005-0000-0000-000036070000}"/>
    <cellStyle name="Millares 5 161 2" xfId="3706" xr:uid="{00000000-0005-0000-0000-000037070000}"/>
    <cellStyle name="Millares 5 162" xfId="2584" xr:uid="{00000000-0005-0000-0000-000038070000}"/>
    <cellStyle name="Millares 5 162 2" xfId="3707" xr:uid="{00000000-0005-0000-0000-000039070000}"/>
    <cellStyle name="Millares 5 163" xfId="2585" xr:uid="{00000000-0005-0000-0000-00003A070000}"/>
    <cellStyle name="Millares 5 163 2" xfId="3708" xr:uid="{00000000-0005-0000-0000-00003B070000}"/>
    <cellStyle name="Millares 5 164" xfId="2514" xr:uid="{00000000-0005-0000-0000-00003C070000}"/>
    <cellStyle name="Millares 5 165" xfId="3497" xr:uid="{00000000-0005-0000-0000-00003D070000}"/>
    <cellStyle name="Millares 5 166" xfId="5431" xr:uid="{00000000-0005-0000-0000-00003E070000}"/>
    <cellStyle name="Millares 5 17" xfId="2586" xr:uid="{00000000-0005-0000-0000-00003F070000}"/>
    <cellStyle name="Millares 5 17 2" xfId="3709" xr:uid="{00000000-0005-0000-0000-000040070000}"/>
    <cellStyle name="Millares 5 18" xfId="2587" xr:uid="{00000000-0005-0000-0000-000041070000}"/>
    <cellStyle name="Millares 5 18 2" xfId="3710" xr:uid="{00000000-0005-0000-0000-000042070000}"/>
    <cellStyle name="Millares 5 19" xfId="2588" xr:uid="{00000000-0005-0000-0000-000043070000}"/>
    <cellStyle name="Millares 5 19 2" xfId="3711" xr:uid="{00000000-0005-0000-0000-000044070000}"/>
    <cellStyle name="Millares 5 2" xfId="120" xr:uid="{00000000-0005-0000-0000-000045070000}"/>
    <cellStyle name="Millares 5 2 10" xfId="2590" xr:uid="{00000000-0005-0000-0000-000046070000}"/>
    <cellStyle name="Millares 5 2 10 2" xfId="3712" xr:uid="{00000000-0005-0000-0000-000047070000}"/>
    <cellStyle name="Millares 5 2 100" xfId="2591" xr:uid="{00000000-0005-0000-0000-000048070000}"/>
    <cellStyle name="Millares 5 2 100 2" xfId="3713" xr:uid="{00000000-0005-0000-0000-000049070000}"/>
    <cellStyle name="Millares 5 2 101" xfId="2592" xr:uid="{00000000-0005-0000-0000-00004A070000}"/>
    <cellStyle name="Millares 5 2 101 2" xfId="3714" xr:uid="{00000000-0005-0000-0000-00004B070000}"/>
    <cellStyle name="Millares 5 2 102" xfId="2593" xr:uid="{00000000-0005-0000-0000-00004C070000}"/>
    <cellStyle name="Millares 5 2 102 2" xfId="3715" xr:uid="{00000000-0005-0000-0000-00004D070000}"/>
    <cellStyle name="Millares 5 2 103" xfId="2594" xr:uid="{00000000-0005-0000-0000-00004E070000}"/>
    <cellStyle name="Millares 5 2 103 2" xfId="3716" xr:uid="{00000000-0005-0000-0000-00004F070000}"/>
    <cellStyle name="Millares 5 2 104" xfId="2595" xr:uid="{00000000-0005-0000-0000-000050070000}"/>
    <cellStyle name="Millares 5 2 104 2" xfId="3717" xr:uid="{00000000-0005-0000-0000-000051070000}"/>
    <cellStyle name="Millares 5 2 105" xfId="2596" xr:uid="{00000000-0005-0000-0000-000052070000}"/>
    <cellStyle name="Millares 5 2 105 2" xfId="3718" xr:uid="{00000000-0005-0000-0000-000053070000}"/>
    <cellStyle name="Millares 5 2 106" xfId="2597" xr:uid="{00000000-0005-0000-0000-000054070000}"/>
    <cellStyle name="Millares 5 2 106 2" xfId="3719" xr:uid="{00000000-0005-0000-0000-000055070000}"/>
    <cellStyle name="Millares 5 2 107" xfId="2598" xr:uid="{00000000-0005-0000-0000-000056070000}"/>
    <cellStyle name="Millares 5 2 107 2" xfId="3720" xr:uid="{00000000-0005-0000-0000-000057070000}"/>
    <cellStyle name="Millares 5 2 108" xfId="2599" xr:uid="{00000000-0005-0000-0000-000058070000}"/>
    <cellStyle name="Millares 5 2 108 2" xfId="3721" xr:uid="{00000000-0005-0000-0000-000059070000}"/>
    <cellStyle name="Millares 5 2 109" xfId="2600" xr:uid="{00000000-0005-0000-0000-00005A070000}"/>
    <cellStyle name="Millares 5 2 109 2" xfId="3722" xr:uid="{00000000-0005-0000-0000-00005B070000}"/>
    <cellStyle name="Millares 5 2 11" xfId="2601" xr:uid="{00000000-0005-0000-0000-00005C070000}"/>
    <cellStyle name="Millares 5 2 11 2" xfId="3723" xr:uid="{00000000-0005-0000-0000-00005D070000}"/>
    <cellStyle name="Millares 5 2 110" xfId="2602" xr:uid="{00000000-0005-0000-0000-00005E070000}"/>
    <cellStyle name="Millares 5 2 110 2" xfId="3724" xr:uid="{00000000-0005-0000-0000-00005F070000}"/>
    <cellStyle name="Millares 5 2 111" xfId="2603" xr:uid="{00000000-0005-0000-0000-000060070000}"/>
    <cellStyle name="Millares 5 2 111 2" xfId="3725" xr:uid="{00000000-0005-0000-0000-000061070000}"/>
    <cellStyle name="Millares 5 2 112" xfId="2604" xr:uid="{00000000-0005-0000-0000-000062070000}"/>
    <cellStyle name="Millares 5 2 112 2" xfId="3726" xr:uid="{00000000-0005-0000-0000-000063070000}"/>
    <cellStyle name="Millares 5 2 113" xfId="2605" xr:uid="{00000000-0005-0000-0000-000064070000}"/>
    <cellStyle name="Millares 5 2 113 2" xfId="3727" xr:uid="{00000000-0005-0000-0000-000065070000}"/>
    <cellStyle name="Millares 5 2 114" xfId="2606" xr:uid="{00000000-0005-0000-0000-000066070000}"/>
    <cellStyle name="Millares 5 2 114 2" xfId="3728" xr:uid="{00000000-0005-0000-0000-000067070000}"/>
    <cellStyle name="Millares 5 2 115" xfId="2607" xr:uid="{00000000-0005-0000-0000-000068070000}"/>
    <cellStyle name="Millares 5 2 115 2" xfId="3729" xr:uid="{00000000-0005-0000-0000-000069070000}"/>
    <cellStyle name="Millares 5 2 116" xfId="2608" xr:uid="{00000000-0005-0000-0000-00006A070000}"/>
    <cellStyle name="Millares 5 2 116 2" xfId="3730" xr:uid="{00000000-0005-0000-0000-00006B070000}"/>
    <cellStyle name="Millares 5 2 117" xfId="2609" xr:uid="{00000000-0005-0000-0000-00006C070000}"/>
    <cellStyle name="Millares 5 2 117 2" xfId="3731" xr:uid="{00000000-0005-0000-0000-00006D070000}"/>
    <cellStyle name="Millares 5 2 118" xfId="2610" xr:uid="{00000000-0005-0000-0000-00006E070000}"/>
    <cellStyle name="Millares 5 2 118 2" xfId="3732" xr:uid="{00000000-0005-0000-0000-00006F070000}"/>
    <cellStyle name="Millares 5 2 119" xfId="2611" xr:uid="{00000000-0005-0000-0000-000070070000}"/>
    <cellStyle name="Millares 5 2 119 2" xfId="3733" xr:uid="{00000000-0005-0000-0000-000071070000}"/>
    <cellStyle name="Millares 5 2 12" xfId="2612" xr:uid="{00000000-0005-0000-0000-000072070000}"/>
    <cellStyle name="Millares 5 2 12 2" xfId="3734" xr:uid="{00000000-0005-0000-0000-000073070000}"/>
    <cellStyle name="Millares 5 2 120" xfId="2613" xr:uid="{00000000-0005-0000-0000-000074070000}"/>
    <cellStyle name="Millares 5 2 120 2" xfId="3735" xr:uid="{00000000-0005-0000-0000-000075070000}"/>
    <cellStyle name="Millares 5 2 121" xfId="2614" xr:uid="{00000000-0005-0000-0000-000076070000}"/>
    <cellStyle name="Millares 5 2 121 2" xfId="3736" xr:uid="{00000000-0005-0000-0000-000077070000}"/>
    <cellStyle name="Millares 5 2 122" xfId="2615" xr:uid="{00000000-0005-0000-0000-000078070000}"/>
    <cellStyle name="Millares 5 2 122 2" xfId="3737" xr:uid="{00000000-0005-0000-0000-000079070000}"/>
    <cellStyle name="Millares 5 2 123" xfId="2616" xr:uid="{00000000-0005-0000-0000-00007A070000}"/>
    <cellStyle name="Millares 5 2 123 2" xfId="3738" xr:uid="{00000000-0005-0000-0000-00007B070000}"/>
    <cellStyle name="Millares 5 2 124" xfId="2617" xr:uid="{00000000-0005-0000-0000-00007C070000}"/>
    <cellStyle name="Millares 5 2 124 2" xfId="3739" xr:uid="{00000000-0005-0000-0000-00007D070000}"/>
    <cellStyle name="Millares 5 2 125" xfId="2618" xr:uid="{00000000-0005-0000-0000-00007E070000}"/>
    <cellStyle name="Millares 5 2 125 2" xfId="3740" xr:uid="{00000000-0005-0000-0000-00007F070000}"/>
    <cellStyle name="Millares 5 2 126" xfId="2619" xr:uid="{00000000-0005-0000-0000-000080070000}"/>
    <cellStyle name="Millares 5 2 126 2" xfId="3741" xr:uid="{00000000-0005-0000-0000-000081070000}"/>
    <cellStyle name="Millares 5 2 127" xfId="2620" xr:uid="{00000000-0005-0000-0000-000082070000}"/>
    <cellStyle name="Millares 5 2 127 2" xfId="3742" xr:uid="{00000000-0005-0000-0000-000083070000}"/>
    <cellStyle name="Millares 5 2 128" xfId="2621" xr:uid="{00000000-0005-0000-0000-000084070000}"/>
    <cellStyle name="Millares 5 2 128 2" xfId="3743" xr:uid="{00000000-0005-0000-0000-000085070000}"/>
    <cellStyle name="Millares 5 2 129" xfId="2622" xr:uid="{00000000-0005-0000-0000-000086070000}"/>
    <cellStyle name="Millares 5 2 129 2" xfId="3744" xr:uid="{00000000-0005-0000-0000-000087070000}"/>
    <cellStyle name="Millares 5 2 13" xfId="2623" xr:uid="{00000000-0005-0000-0000-000088070000}"/>
    <cellStyle name="Millares 5 2 13 2" xfId="3745" xr:uid="{00000000-0005-0000-0000-000089070000}"/>
    <cellStyle name="Millares 5 2 130" xfId="2624" xr:uid="{00000000-0005-0000-0000-00008A070000}"/>
    <cellStyle name="Millares 5 2 130 2" xfId="3746" xr:uid="{00000000-0005-0000-0000-00008B070000}"/>
    <cellStyle name="Millares 5 2 131" xfId="2625" xr:uid="{00000000-0005-0000-0000-00008C070000}"/>
    <cellStyle name="Millares 5 2 131 2" xfId="3747" xr:uid="{00000000-0005-0000-0000-00008D070000}"/>
    <cellStyle name="Millares 5 2 132" xfId="2626" xr:uid="{00000000-0005-0000-0000-00008E070000}"/>
    <cellStyle name="Millares 5 2 132 2" xfId="3748" xr:uid="{00000000-0005-0000-0000-00008F070000}"/>
    <cellStyle name="Millares 5 2 133" xfId="2627" xr:uid="{00000000-0005-0000-0000-000090070000}"/>
    <cellStyle name="Millares 5 2 133 2" xfId="3749" xr:uid="{00000000-0005-0000-0000-000091070000}"/>
    <cellStyle name="Millares 5 2 134" xfId="2628" xr:uid="{00000000-0005-0000-0000-000092070000}"/>
    <cellStyle name="Millares 5 2 134 2" xfId="3750" xr:uid="{00000000-0005-0000-0000-000093070000}"/>
    <cellStyle name="Millares 5 2 135" xfId="2629" xr:uid="{00000000-0005-0000-0000-000094070000}"/>
    <cellStyle name="Millares 5 2 135 2" xfId="3751" xr:uid="{00000000-0005-0000-0000-000095070000}"/>
    <cellStyle name="Millares 5 2 136" xfId="2630" xr:uid="{00000000-0005-0000-0000-000096070000}"/>
    <cellStyle name="Millares 5 2 136 2" xfId="3752" xr:uid="{00000000-0005-0000-0000-000097070000}"/>
    <cellStyle name="Millares 5 2 137" xfId="2631" xr:uid="{00000000-0005-0000-0000-000098070000}"/>
    <cellStyle name="Millares 5 2 137 2" xfId="3753" xr:uid="{00000000-0005-0000-0000-000099070000}"/>
    <cellStyle name="Millares 5 2 138" xfId="2632" xr:uid="{00000000-0005-0000-0000-00009A070000}"/>
    <cellStyle name="Millares 5 2 138 2" xfId="3754" xr:uid="{00000000-0005-0000-0000-00009B070000}"/>
    <cellStyle name="Millares 5 2 139" xfId="2633" xr:uid="{00000000-0005-0000-0000-00009C070000}"/>
    <cellStyle name="Millares 5 2 139 2" xfId="3755" xr:uid="{00000000-0005-0000-0000-00009D070000}"/>
    <cellStyle name="Millares 5 2 14" xfId="2634" xr:uid="{00000000-0005-0000-0000-00009E070000}"/>
    <cellStyle name="Millares 5 2 14 2" xfId="3756" xr:uid="{00000000-0005-0000-0000-00009F070000}"/>
    <cellStyle name="Millares 5 2 140" xfId="2635" xr:uid="{00000000-0005-0000-0000-0000A0070000}"/>
    <cellStyle name="Millares 5 2 140 2" xfId="3757" xr:uid="{00000000-0005-0000-0000-0000A1070000}"/>
    <cellStyle name="Millares 5 2 141" xfId="2636" xr:uid="{00000000-0005-0000-0000-0000A2070000}"/>
    <cellStyle name="Millares 5 2 141 2" xfId="3758" xr:uid="{00000000-0005-0000-0000-0000A3070000}"/>
    <cellStyle name="Millares 5 2 142" xfId="2637" xr:uid="{00000000-0005-0000-0000-0000A4070000}"/>
    <cellStyle name="Millares 5 2 142 2" xfId="3759" xr:uid="{00000000-0005-0000-0000-0000A5070000}"/>
    <cellStyle name="Millares 5 2 143" xfId="2638" xr:uid="{00000000-0005-0000-0000-0000A6070000}"/>
    <cellStyle name="Millares 5 2 143 2" xfId="3760" xr:uid="{00000000-0005-0000-0000-0000A7070000}"/>
    <cellStyle name="Millares 5 2 144" xfId="2639" xr:uid="{00000000-0005-0000-0000-0000A8070000}"/>
    <cellStyle name="Millares 5 2 144 2" xfId="3761" xr:uid="{00000000-0005-0000-0000-0000A9070000}"/>
    <cellStyle name="Millares 5 2 145" xfId="2640" xr:uid="{00000000-0005-0000-0000-0000AA070000}"/>
    <cellStyle name="Millares 5 2 145 2" xfId="3762" xr:uid="{00000000-0005-0000-0000-0000AB070000}"/>
    <cellStyle name="Millares 5 2 146" xfId="2641" xr:uid="{00000000-0005-0000-0000-0000AC070000}"/>
    <cellStyle name="Millares 5 2 146 2" xfId="3763" xr:uid="{00000000-0005-0000-0000-0000AD070000}"/>
    <cellStyle name="Millares 5 2 147" xfId="2642" xr:uid="{00000000-0005-0000-0000-0000AE070000}"/>
    <cellStyle name="Millares 5 2 147 2" xfId="3764" xr:uid="{00000000-0005-0000-0000-0000AF070000}"/>
    <cellStyle name="Millares 5 2 148" xfId="2643" xr:uid="{00000000-0005-0000-0000-0000B0070000}"/>
    <cellStyle name="Millares 5 2 148 2" xfId="3765" xr:uid="{00000000-0005-0000-0000-0000B1070000}"/>
    <cellStyle name="Millares 5 2 149" xfId="2644" xr:uid="{00000000-0005-0000-0000-0000B2070000}"/>
    <cellStyle name="Millares 5 2 149 2" xfId="3766" xr:uid="{00000000-0005-0000-0000-0000B3070000}"/>
    <cellStyle name="Millares 5 2 15" xfId="2645" xr:uid="{00000000-0005-0000-0000-0000B4070000}"/>
    <cellStyle name="Millares 5 2 15 2" xfId="3767" xr:uid="{00000000-0005-0000-0000-0000B5070000}"/>
    <cellStyle name="Millares 5 2 150" xfId="2589" xr:uid="{00000000-0005-0000-0000-0000B6070000}"/>
    <cellStyle name="Millares 5 2 151" xfId="3500" xr:uid="{00000000-0005-0000-0000-0000B7070000}"/>
    <cellStyle name="Millares 5 2 16" xfId="2646" xr:uid="{00000000-0005-0000-0000-0000B8070000}"/>
    <cellStyle name="Millares 5 2 16 2" xfId="3768" xr:uid="{00000000-0005-0000-0000-0000B9070000}"/>
    <cellStyle name="Millares 5 2 17" xfId="2647" xr:uid="{00000000-0005-0000-0000-0000BA070000}"/>
    <cellStyle name="Millares 5 2 17 2" xfId="3769" xr:uid="{00000000-0005-0000-0000-0000BB070000}"/>
    <cellStyle name="Millares 5 2 18" xfId="2648" xr:uid="{00000000-0005-0000-0000-0000BC070000}"/>
    <cellStyle name="Millares 5 2 18 2" xfId="3770" xr:uid="{00000000-0005-0000-0000-0000BD070000}"/>
    <cellStyle name="Millares 5 2 19" xfId="2649" xr:uid="{00000000-0005-0000-0000-0000BE070000}"/>
    <cellStyle name="Millares 5 2 19 2" xfId="3771" xr:uid="{00000000-0005-0000-0000-0000BF070000}"/>
    <cellStyle name="Millares 5 2 2" xfId="654" xr:uid="{00000000-0005-0000-0000-0000C0070000}"/>
    <cellStyle name="Millares 5 2 2 10" xfId="2651" xr:uid="{00000000-0005-0000-0000-0000C1070000}"/>
    <cellStyle name="Millares 5 2 2 10 2" xfId="3773" xr:uid="{00000000-0005-0000-0000-0000C2070000}"/>
    <cellStyle name="Millares 5 2 2 100" xfId="2652" xr:uid="{00000000-0005-0000-0000-0000C3070000}"/>
    <cellStyle name="Millares 5 2 2 100 2" xfId="3774" xr:uid="{00000000-0005-0000-0000-0000C4070000}"/>
    <cellStyle name="Millares 5 2 2 101" xfId="2653" xr:uid="{00000000-0005-0000-0000-0000C5070000}"/>
    <cellStyle name="Millares 5 2 2 101 2" xfId="3775" xr:uid="{00000000-0005-0000-0000-0000C6070000}"/>
    <cellStyle name="Millares 5 2 2 102" xfId="2654" xr:uid="{00000000-0005-0000-0000-0000C7070000}"/>
    <cellStyle name="Millares 5 2 2 102 2" xfId="3776" xr:uid="{00000000-0005-0000-0000-0000C8070000}"/>
    <cellStyle name="Millares 5 2 2 103" xfId="2655" xr:uid="{00000000-0005-0000-0000-0000C9070000}"/>
    <cellStyle name="Millares 5 2 2 103 2" xfId="3777" xr:uid="{00000000-0005-0000-0000-0000CA070000}"/>
    <cellStyle name="Millares 5 2 2 104" xfId="2656" xr:uid="{00000000-0005-0000-0000-0000CB070000}"/>
    <cellStyle name="Millares 5 2 2 104 2" xfId="3778" xr:uid="{00000000-0005-0000-0000-0000CC070000}"/>
    <cellStyle name="Millares 5 2 2 105" xfId="2657" xr:uid="{00000000-0005-0000-0000-0000CD070000}"/>
    <cellStyle name="Millares 5 2 2 105 2" xfId="3779" xr:uid="{00000000-0005-0000-0000-0000CE070000}"/>
    <cellStyle name="Millares 5 2 2 106" xfId="2658" xr:uid="{00000000-0005-0000-0000-0000CF070000}"/>
    <cellStyle name="Millares 5 2 2 106 2" xfId="3780" xr:uid="{00000000-0005-0000-0000-0000D0070000}"/>
    <cellStyle name="Millares 5 2 2 107" xfId="2659" xr:uid="{00000000-0005-0000-0000-0000D1070000}"/>
    <cellStyle name="Millares 5 2 2 107 2" xfId="3781" xr:uid="{00000000-0005-0000-0000-0000D2070000}"/>
    <cellStyle name="Millares 5 2 2 108" xfId="2660" xr:uid="{00000000-0005-0000-0000-0000D3070000}"/>
    <cellStyle name="Millares 5 2 2 108 2" xfId="3782" xr:uid="{00000000-0005-0000-0000-0000D4070000}"/>
    <cellStyle name="Millares 5 2 2 109" xfId="2661" xr:uid="{00000000-0005-0000-0000-0000D5070000}"/>
    <cellStyle name="Millares 5 2 2 109 2" xfId="3783" xr:uid="{00000000-0005-0000-0000-0000D6070000}"/>
    <cellStyle name="Millares 5 2 2 11" xfId="2662" xr:uid="{00000000-0005-0000-0000-0000D7070000}"/>
    <cellStyle name="Millares 5 2 2 11 2" xfId="3784" xr:uid="{00000000-0005-0000-0000-0000D8070000}"/>
    <cellStyle name="Millares 5 2 2 110" xfId="2663" xr:uid="{00000000-0005-0000-0000-0000D9070000}"/>
    <cellStyle name="Millares 5 2 2 110 2" xfId="3785" xr:uid="{00000000-0005-0000-0000-0000DA070000}"/>
    <cellStyle name="Millares 5 2 2 111" xfId="2664" xr:uid="{00000000-0005-0000-0000-0000DB070000}"/>
    <cellStyle name="Millares 5 2 2 111 2" xfId="3786" xr:uid="{00000000-0005-0000-0000-0000DC070000}"/>
    <cellStyle name="Millares 5 2 2 112" xfId="2665" xr:uid="{00000000-0005-0000-0000-0000DD070000}"/>
    <cellStyle name="Millares 5 2 2 112 2" xfId="3787" xr:uid="{00000000-0005-0000-0000-0000DE070000}"/>
    <cellStyle name="Millares 5 2 2 113" xfId="2666" xr:uid="{00000000-0005-0000-0000-0000DF070000}"/>
    <cellStyle name="Millares 5 2 2 113 2" xfId="3788" xr:uid="{00000000-0005-0000-0000-0000E0070000}"/>
    <cellStyle name="Millares 5 2 2 114" xfId="2667" xr:uid="{00000000-0005-0000-0000-0000E1070000}"/>
    <cellStyle name="Millares 5 2 2 114 2" xfId="3789" xr:uid="{00000000-0005-0000-0000-0000E2070000}"/>
    <cellStyle name="Millares 5 2 2 115" xfId="2668" xr:uid="{00000000-0005-0000-0000-0000E3070000}"/>
    <cellStyle name="Millares 5 2 2 115 2" xfId="3790" xr:uid="{00000000-0005-0000-0000-0000E4070000}"/>
    <cellStyle name="Millares 5 2 2 116" xfId="2669" xr:uid="{00000000-0005-0000-0000-0000E5070000}"/>
    <cellStyle name="Millares 5 2 2 116 2" xfId="3791" xr:uid="{00000000-0005-0000-0000-0000E6070000}"/>
    <cellStyle name="Millares 5 2 2 117" xfId="2670" xr:uid="{00000000-0005-0000-0000-0000E7070000}"/>
    <cellStyle name="Millares 5 2 2 117 2" xfId="3792" xr:uid="{00000000-0005-0000-0000-0000E8070000}"/>
    <cellStyle name="Millares 5 2 2 118" xfId="2671" xr:uid="{00000000-0005-0000-0000-0000E9070000}"/>
    <cellStyle name="Millares 5 2 2 118 2" xfId="3793" xr:uid="{00000000-0005-0000-0000-0000EA070000}"/>
    <cellStyle name="Millares 5 2 2 119" xfId="2672" xr:uid="{00000000-0005-0000-0000-0000EB070000}"/>
    <cellStyle name="Millares 5 2 2 119 2" xfId="3794" xr:uid="{00000000-0005-0000-0000-0000EC070000}"/>
    <cellStyle name="Millares 5 2 2 12" xfId="2673" xr:uid="{00000000-0005-0000-0000-0000ED070000}"/>
    <cellStyle name="Millares 5 2 2 12 2" xfId="3795" xr:uid="{00000000-0005-0000-0000-0000EE070000}"/>
    <cellStyle name="Millares 5 2 2 120" xfId="2674" xr:uid="{00000000-0005-0000-0000-0000EF070000}"/>
    <cellStyle name="Millares 5 2 2 120 2" xfId="3796" xr:uid="{00000000-0005-0000-0000-0000F0070000}"/>
    <cellStyle name="Millares 5 2 2 121" xfId="2675" xr:uid="{00000000-0005-0000-0000-0000F1070000}"/>
    <cellStyle name="Millares 5 2 2 121 2" xfId="3797" xr:uid="{00000000-0005-0000-0000-0000F2070000}"/>
    <cellStyle name="Millares 5 2 2 122" xfId="2676" xr:uid="{00000000-0005-0000-0000-0000F3070000}"/>
    <cellStyle name="Millares 5 2 2 122 2" xfId="3798" xr:uid="{00000000-0005-0000-0000-0000F4070000}"/>
    <cellStyle name="Millares 5 2 2 123" xfId="2677" xr:uid="{00000000-0005-0000-0000-0000F5070000}"/>
    <cellStyle name="Millares 5 2 2 123 2" xfId="3799" xr:uid="{00000000-0005-0000-0000-0000F6070000}"/>
    <cellStyle name="Millares 5 2 2 124" xfId="2678" xr:uid="{00000000-0005-0000-0000-0000F7070000}"/>
    <cellStyle name="Millares 5 2 2 124 2" xfId="3800" xr:uid="{00000000-0005-0000-0000-0000F8070000}"/>
    <cellStyle name="Millares 5 2 2 125" xfId="2679" xr:uid="{00000000-0005-0000-0000-0000F9070000}"/>
    <cellStyle name="Millares 5 2 2 125 2" xfId="3801" xr:uid="{00000000-0005-0000-0000-0000FA070000}"/>
    <cellStyle name="Millares 5 2 2 126" xfId="2680" xr:uid="{00000000-0005-0000-0000-0000FB070000}"/>
    <cellStyle name="Millares 5 2 2 126 2" xfId="3802" xr:uid="{00000000-0005-0000-0000-0000FC070000}"/>
    <cellStyle name="Millares 5 2 2 127" xfId="2681" xr:uid="{00000000-0005-0000-0000-0000FD070000}"/>
    <cellStyle name="Millares 5 2 2 127 2" xfId="3803" xr:uid="{00000000-0005-0000-0000-0000FE070000}"/>
    <cellStyle name="Millares 5 2 2 128" xfId="2682" xr:uid="{00000000-0005-0000-0000-0000FF070000}"/>
    <cellStyle name="Millares 5 2 2 128 2" xfId="3804" xr:uid="{00000000-0005-0000-0000-000000080000}"/>
    <cellStyle name="Millares 5 2 2 129" xfId="2683" xr:uid="{00000000-0005-0000-0000-000001080000}"/>
    <cellStyle name="Millares 5 2 2 129 2" xfId="3805" xr:uid="{00000000-0005-0000-0000-000002080000}"/>
    <cellStyle name="Millares 5 2 2 13" xfId="2684" xr:uid="{00000000-0005-0000-0000-000003080000}"/>
    <cellStyle name="Millares 5 2 2 13 2" xfId="3806" xr:uid="{00000000-0005-0000-0000-000004080000}"/>
    <cellStyle name="Millares 5 2 2 130" xfId="2685" xr:uid="{00000000-0005-0000-0000-000005080000}"/>
    <cellStyle name="Millares 5 2 2 130 2" xfId="3807" xr:uid="{00000000-0005-0000-0000-000006080000}"/>
    <cellStyle name="Millares 5 2 2 131" xfId="2686" xr:uid="{00000000-0005-0000-0000-000007080000}"/>
    <cellStyle name="Millares 5 2 2 131 2" xfId="3808" xr:uid="{00000000-0005-0000-0000-000008080000}"/>
    <cellStyle name="Millares 5 2 2 132" xfId="2687" xr:uid="{00000000-0005-0000-0000-000009080000}"/>
    <cellStyle name="Millares 5 2 2 132 2" xfId="3809" xr:uid="{00000000-0005-0000-0000-00000A080000}"/>
    <cellStyle name="Millares 5 2 2 133" xfId="2688" xr:uid="{00000000-0005-0000-0000-00000B080000}"/>
    <cellStyle name="Millares 5 2 2 133 2" xfId="3810" xr:uid="{00000000-0005-0000-0000-00000C080000}"/>
    <cellStyle name="Millares 5 2 2 134" xfId="2689" xr:uid="{00000000-0005-0000-0000-00000D080000}"/>
    <cellStyle name="Millares 5 2 2 134 2" xfId="3811" xr:uid="{00000000-0005-0000-0000-00000E080000}"/>
    <cellStyle name="Millares 5 2 2 135" xfId="2690" xr:uid="{00000000-0005-0000-0000-00000F080000}"/>
    <cellStyle name="Millares 5 2 2 135 2" xfId="3812" xr:uid="{00000000-0005-0000-0000-000010080000}"/>
    <cellStyle name="Millares 5 2 2 136" xfId="2691" xr:uid="{00000000-0005-0000-0000-000011080000}"/>
    <cellStyle name="Millares 5 2 2 136 2" xfId="3813" xr:uid="{00000000-0005-0000-0000-000012080000}"/>
    <cellStyle name="Millares 5 2 2 137" xfId="2692" xr:uid="{00000000-0005-0000-0000-000013080000}"/>
    <cellStyle name="Millares 5 2 2 137 2" xfId="3814" xr:uid="{00000000-0005-0000-0000-000014080000}"/>
    <cellStyle name="Millares 5 2 2 138" xfId="2693" xr:uid="{00000000-0005-0000-0000-000015080000}"/>
    <cellStyle name="Millares 5 2 2 138 2" xfId="3815" xr:uid="{00000000-0005-0000-0000-000016080000}"/>
    <cellStyle name="Millares 5 2 2 139" xfId="2694" xr:uid="{00000000-0005-0000-0000-000017080000}"/>
    <cellStyle name="Millares 5 2 2 139 2" xfId="3816" xr:uid="{00000000-0005-0000-0000-000018080000}"/>
    <cellStyle name="Millares 5 2 2 14" xfId="2695" xr:uid="{00000000-0005-0000-0000-000019080000}"/>
    <cellStyle name="Millares 5 2 2 14 2" xfId="3817" xr:uid="{00000000-0005-0000-0000-00001A080000}"/>
    <cellStyle name="Millares 5 2 2 140" xfId="2696" xr:uid="{00000000-0005-0000-0000-00001B080000}"/>
    <cellStyle name="Millares 5 2 2 140 2" xfId="3818" xr:uid="{00000000-0005-0000-0000-00001C080000}"/>
    <cellStyle name="Millares 5 2 2 141" xfId="2697" xr:uid="{00000000-0005-0000-0000-00001D080000}"/>
    <cellStyle name="Millares 5 2 2 141 2" xfId="3819" xr:uid="{00000000-0005-0000-0000-00001E080000}"/>
    <cellStyle name="Millares 5 2 2 142" xfId="2698" xr:uid="{00000000-0005-0000-0000-00001F080000}"/>
    <cellStyle name="Millares 5 2 2 142 2" xfId="3820" xr:uid="{00000000-0005-0000-0000-000020080000}"/>
    <cellStyle name="Millares 5 2 2 143" xfId="2699" xr:uid="{00000000-0005-0000-0000-000021080000}"/>
    <cellStyle name="Millares 5 2 2 143 2" xfId="3821" xr:uid="{00000000-0005-0000-0000-000022080000}"/>
    <cellStyle name="Millares 5 2 2 144" xfId="2700" xr:uid="{00000000-0005-0000-0000-000023080000}"/>
    <cellStyle name="Millares 5 2 2 144 2" xfId="3822" xr:uid="{00000000-0005-0000-0000-000024080000}"/>
    <cellStyle name="Millares 5 2 2 145" xfId="2701" xr:uid="{00000000-0005-0000-0000-000025080000}"/>
    <cellStyle name="Millares 5 2 2 145 2" xfId="3823" xr:uid="{00000000-0005-0000-0000-000026080000}"/>
    <cellStyle name="Millares 5 2 2 146" xfId="2702" xr:uid="{00000000-0005-0000-0000-000027080000}"/>
    <cellStyle name="Millares 5 2 2 146 2" xfId="3824" xr:uid="{00000000-0005-0000-0000-000028080000}"/>
    <cellStyle name="Millares 5 2 2 147" xfId="2703" xr:uid="{00000000-0005-0000-0000-000029080000}"/>
    <cellStyle name="Millares 5 2 2 147 2" xfId="3825" xr:uid="{00000000-0005-0000-0000-00002A080000}"/>
    <cellStyle name="Millares 5 2 2 148" xfId="2704" xr:uid="{00000000-0005-0000-0000-00002B080000}"/>
    <cellStyle name="Millares 5 2 2 148 2" xfId="3826" xr:uid="{00000000-0005-0000-0000-00002C080000}"/>
    <cellStyle name="Millares 5 2 2 149" xfId="3772" xr:uid="{00000000-0005-0000-0000-00002D080000}"/>
    <cellStyle name="Millares 5 2 2 15" xfId="2705" xr:uid="{00000000-0005-0000-0000-00002E080000}"/>
    <cellStyle name="Millares 5 2 2 15 2" xfId="3827" xr:uid="{00000000-0005-0000-0000-00002F080000}"/>
    <cellStyle name="Millares 5 2 2 150" xfId="4866" xr:uid="{00000000-0005-0000-0000-000030080000}"/>
    <cellStyle name="Millares 5 2 2 151" xfId="2650" xr:uid="{00000000-0005-0000-0000-000031080000}"/>
    <cellStyle name="Millares 5 2 2 16" xfId="2706" xr:uid="{00000000-0005-0000-0000-000032080000}"/>
    <cellStyle name="Millares 5 2 2 16 2" xfId="3828" xr:uid="{00000000-0005-0000-0000-000033080000}"/>
    <cellStyle name="Millares 5 2 2 17" xfId="2707" xr:uid="{00000000-0005-0000-0000-000034080000}"/>
    <cellStyle name="Millares 5 2 2 17 2" xfId="3829" xr:uid="{00000000-0005-0000-0000-000035080000}"/>
    <cellStyle name="Millares 5 2 2 18" xfId="2708" xr:uid="{00000000-0005-0000-0000-000036080000}"/>
    <cellStyle name="Millares 5 2 2 18 2" xfId="3830" xr:uid="{00000000-0005-0000-0000-000037080000}"/>
    <cellStyle name="Millares 5 2 2 19" xfId="2709" xr:uid="{00000000-0005-0000-0000-000038080000}"/>
    <cellStyle name="Millares 5 2 2 19 2" xfId="3831" xr:uid="{00000000-0005-0000-0000-000039080000}"/>
    <cellStyle name="Millares 5 2 2 2" xfId="2710" xr:uid="{00000000-0005-0000-0000-00003A080000}"/>
    <cellStyle name="Millares 5 2 2 2 2" xfId="3832" xr:uid="{00000000-0005-0000-0000-00003B080000}"/>
    <cellStyle name="Millares 5 2 2 20" xfId="2711" xr:uid="{00000000-0005-0000-0000-00003C080000}"/>
    <cellStyle name="Millares 5 2 2 20 2" xfId="3833" xr:uid="{00000000-0005-0000-0000-00003D080000}"/>
    <cellStyle name="Millares 5 2 2 21" xfId="2712" xr:uid="{00000000-0005-0000-0000-00003E080000}"/>
    <cellStyle name="Millares 5 2 2 21 2" xfId="3834" xr:uid="{00000000-0005-0000-0000-00003F080000}"/>
    <cellStyle name="Millares 5 2 2 22" xfId="2713" xr:uid="{00000000-0005-0000-0000-000040080000}"/>
    <cellStyle name="Millares 5 2 2 22 2" xfId="3835" xr:uid="{00000000-0005-0000-0000-000041080000}"/>
    <cellStyle name="Millares 5 2 2 23" xfId="2714" xr:uid="{00000000-0005-0000-0000-000042080000}"/>
    <cellStyle name="Millares 5 2 2 23 2" xfId="3836" xr:uid="{00000000-0005-0000-0000-000043080000}"/>
    <cellStyle name="Millares 5 2 2 24" xfId="2715" xr:uid="{00000000-0005-0000-0000-000044080000}"/>
    <cellStyle name="Millares 5 2 2 24 2" xfId="3837" xr:uid="{00000000-0005-0000-0000-000045080000}"/>
    <cellStyle name="Millares 5 2 2 25" xfId="2716" xr:uid="{00000000-0005-0000-0000-000046080000}"/>
    <cellStyle name="Millares 5 2 2 25 2" xfId="3838" xr:uid="{00000000-0005-0000-0000-000047080000}"/>
    <cellStyle name="Millares 5 2 2 26" xfId="2717" xr:uid="{00000000-0005-0000-0000-000048080000}"/>
    <cellStyle name="Millares 5 2 2 26 2" xfId="3839" xr:uid="{00000000-0005-0000-0000-000049080000}"/>
    <cellStyle name="Millares 5 2 2 27" xfId="2718" xr:uid="{00000000-0005-0000-0000-00004A080000}"/>
    <cellStyle name="Millares 5 2 2 27 2" xfId="3840" xr:uid="{00000000-0005-0000-0000-00004B080000}"/>
    <cellStyle name="Millares 5 2 2 28" xfId="2719" xr:uid="{00000000-0005-0000-0000-00004C080000}"/>
    <cellStyle name="Millares 5 2 2 28 2" xfId="3841" xr:uid="{00000000-0005-0000-0000-00004D080000}"/>
    <cellStyle name="Millares 5 2 2 29" xfId="2720" xr:uid="{00000000-0005-0000-0000-00004E080000}"/>
    <cellStyle name="Millares 5 2 2 29 2" xfId="3842" xr:uid="{00000000-0005-0000-0000-00004F080000}"/>
    <cellStyle name="Millares 5 2 2 3" xfId="2721" xr:uid="{00000000-0005-0000-0000-000050080000}"/>
    <cellStyle name="Millares 5 2 2 3 2" xfId="3843" xr:uid="{00000000-0005-0000-0000-000051080000}"/>
    <cellStyle name="Millares 5 2 2 30" xfId="2722" xr:uid="{00000000-0005-0000-0000-000052080000}"/>
    <cellStyle name="Millares 5 2 2 30 2" xfId="3844" xr:uid="{00000000-0005-0000-0000-000053080000}"/>
    <cellStyle name="Millares 5 2 2 31" xfId="2723" xr:uid="{00000000-0005-0000-0000-000054080000}"/>
    <cellStyle name="Millares 5 2 2 31 2" xfId="3845" xr:uid="{00000000-0005-0000-0000-000055080000}"/>
    <cellStyle name="Millares 5 2 2 32" xfId="2724" xr:uid="{00000000-0005-0000-0000-000056080000}"/>
    <cellStyle name="Millares 5 2 2 32 2" xfId="3846" xr:uid="{00000000-0005-0000-0000-000057080000}"/>
    <cellStyle name="Millares 5 2 2 33" xfId="2725" xr:uid="{00000000-0005-0000-0000-000058080000}"/>
    <cellStyle name="Millares 5 2 2 33 2" xfId="3847" xr:uid="{00000000-0005-0000-0000-000059080000}"/>
    <cellStyle name="Millares 5 2 2 34" xfId="2726" xr:uid="{00000000-0005-0000-0000-00005A080000}"/>
    <cellStyle name="Millares 5 2 2 34 2" xfId="3848" xr:uid="{00000000-0005-0000-0000-00005B080000}"/>
    <cellStyle name="Millares 5 2 2 35" xfId="2727" xr:uid="{00000000-0005-0000-0000-00005C080000}"/>
    <cellStyle name="Millares 5 2 2 35 2" xfId="3849" xr:uid="{00000000-0005-0000-0000-00005D080000}"/>
    <cellStyle name="Millares 5 2 2 36" xfId="2728" xr:uid="{00000000-0005-0000-0000-00005E080000}"/>
    <cellStyle name="Millares 5 2 2 36 2" xfId="3850" xr:uid="{00000000-0005-0000-0000-00005F080000}"/>
    <cellStyle name="Millares 5 2 2 37" xfId="2729" xr:uid="{00000000-0005-0000-0000-000060080000}"/>
    <cellStyle name="Millares 5 2 2 37 2" xfId="3851" xr:uid="{00000000-0005-0000-0000-000061080000}"/>
    <cellStyle name="Millares 5 2 2 38" xfId="2730" xr:uid="{00000000-0005-0000-0000-000062080000}"/>
    <cellStyle name="Millares 5 2 2 38 2" xfId="3852" xr:uid="{00000000-0005-0000-0000-000063080000}"/>
    <cellStyle name="Millares 5 2 2 39" xfId="2731" xr:uid="{00000000-0005-0000-0000-000064080000}"/>
    <cellStyle name="Millares 5 2 2 39 2" xfId="3853" xr:uid="{00000000-0005-0000-0000-000065080000}"/>
    <cellStyle name="Millares 5 2 2 4" xfId="2732" xr:uid="{00000000-0005-0000-0000-000066080000}"/>
    <cellStyle name="Millares 5 2 2 4 2" xfId="3854" xr:uid="{00000000-0005-0000-0000-000067080000}"/>
    <cellStyle name="Millares 5 2 2 40" xfId="2733" xr:uid="{00000000-0005-0000-0000-000068080000}"/>
    <cellStyle name="Millares 5 2 2 40 2" xfId="3855" xr:uid="{00000000-0005-0000-0000-000069080000}"/>
    <cellStyle name="Millares 5 2 2 41" xfId="2734" xr:uid="{00000000-0005-0000-0000-00006A080000}"/>
    <cellStyle name="Millares 5 2 2 41 2" xfId="3856" xr:uid="{00000000-0005-0000-0000-00006B080000}"/>
    <cellStyle name="Millares 5 2 2 42" xfId="2735" xr:uid="{00000000-0005-0000-0000-00006C080000}"/>
    <cellStyle name="Millares 5 2 2 42 2" xfId="3857" xr:uid="{00000000-0005-0000-0000-00006D080000}"/>
    <cellStyle name="Millares 5 2 2 43" xfId="2736" xr:uid="{00000000-0005-0000-0000-00006E080000}"/>
    <cellStyle name="Millares 5 2 2 43 2" xfId="3858" xr:uid="{00000000-0005-0000-0000-00006F080000}"/>
    <cellStyle name="Millares 5 2 2 44" xfId="2737" xr:uid="{00000000-0005-0000-0000-000070080000}"/>
    <cellStyle name="Millares 5 2 2 44 2" xfId="3859" xr:uid="{00000000-0005-0000-0000-000071080000}"/>
    <cellStyle name="Millares 5 2 2 45" xfId="2738" xr:uid="{00000000-0005-0000-0000-000072080000}"/>
    <cellStyle name="Millares 5 2 2 45 2" xfId="3860" xr:uid="{00000000-0005-0000-0000-000073080000}"/>
    <cellStyle name="Millares 5 2 2 46" xfId="2739" xr:uid="{00000000-0005-0000-0000-000074080000}"/>
    <cellStyle name="Millares 5 2 2 46 2" xfId="3861" xr:uid="{00000000-0005-0000-0000-000075080000}"/>
    <cellStyle name="Millares 5 2 2 47" xfId="2740" xr:uid="{00000000-0005-0000-0000-000076080000}"/>
    <cellStyle name="Millares 5 2 2 47 2" xfId="3862" xr:uid="{00000000-0005-0000-0000-000077080000}"/>
    <cellStyle name="Millares 5 2 2 48" xfId="2741" xr:uid="{00000000-0005-0000-0000-000078080000}"/>
    <cellStyle name="Millares 5 2 2 48 2" xfId="3863" xr:uid="{00000000-0005-0000-0000-000079080000}"/>
    <cellStyle name="Millares 5 2 2 49" xfId="2742" xr:uid="{00000000-0005-0000-0000-00007A080000}"/>
    <cellStyle name="Millares 5 2 2 49 2" xfId="3864" xr:uid="{00000000-0005-0000-0000-00007B080000}"/>
    <cellStyle name="Millares 5 2 2 5" xfId="2743" xr:uid="{00000000-0005-0000-0000-00007C080000}"/>
    <cellStyle name="Millares 5 2 2 5 2" xfId="3865" xr:uid="{00000000-0005-0000-0000-00007D080000}"/>
    <cellStyle name="Millares 5 2 2 50" xfId="2744" xr:uid="{00000000-0005-0000-0000-00007E080000}"/>
    <cellStyle name="Millares 5 2 2 50 2" xfId="3866" xr:uid="{00000000-0005-0000-0000-00007F080000}"/>
    <cellStyle name="Millares 5 2 2 51" xfId="2745" xr:uid="{00000000-0005-0000-0000-000080080000}"/>
    <cellStyle name="Millares 5 2 2 51 2" xfId="3867" xr:uid="{00000000-0005-0000-0000-000081080000}"/>
    <cellStyle name="Millares 5 2 2 52" xfId="2746" xr:uid="{00000000-0005-0000-0000-000082080000}"/>
    <cellStyle name="Millares 5 2 2 52 2" xfId="3868" xr:uid="{00000000-0005-0000-0000-000083080000}"/>
    <cellStyle name="Millares 5 2 2 53" xfId="2747" xr:uid="{00000000-0005-0000-0000-000084080000}"/>
    <cellStyle name="Millares 5 2 2 53 2" xfId="3869" xr:uid="{00000000-0005-0000-0000-000085080000}"/>
    <cellStyle name="Millares 5 2 2 54" xfId="2748" xr:uid="{00000000-0005-0000-0000-000086080000}"/>
    <cellStyle name="Millares 5 2 2 54 2" xfId="3870" xr:uid="{00000000-0005-0000-0000-000087080000}"/>
    <cellStyle name="Millares 5 2 2 55" xfId="2749" xr:uid="{00000000-0005-0000-0000-000088080000}"/>
    <cellStyle name="Millares 5 2 2 55 2" xfId="3871" xr:uid="{00000000-0005-0000-0000-000089080000}"/>
    <cellStyle name="Millares 5 2 2 56" xfId="2750" xr:uid="{00000000-0005-0000-0000-00008A080000}"/>
    <cellStyle name="Millares 5 2 2 56 2" xfId="3872" xr:uid="{00000000-0005-0000-0000-00008B080000}"/>
    <cellStyle name="Millares 5 2 2 57" xfId="2751" xr:uid="{00000000-0005-0000-0000-00008C080000}"/>
    <cellStyle name="Millares 5 2 2 57 2" xfId="3873" xr:uid="{00000000-0005-0000-0000-00008D080000}"/>
    <cellStyle name="Millares 5 2 2 58" xfId="2752" xr:uid="{00000000-0005-0000-0000-00008E080000}"/>
    <cellStyle name="Millares 5 2 2 58 2" xfId="3874" xr:uid="{00000000-0005-0000-0000-00008F080000}"/>
    <cellStyle name="Millares 5 2 2 59" xfId="2753" xr:uid="{00000000-0005-0000-0000-000090080000}"/>
    <cellStyle name="Millares 5 2 2 59 2" xfId="3875" xr:uid="{00000000-0005-0000-0000-000091080000}"/>
    <cellStyle name="Millares 5 2 2 6" xfId="2754" xr:uid="{00000000-0005-0000-0000-000092080000}"/>
    <cellStyle name="Millares 5 2 2 6 2" xfId="3876" xr:uid="{00000000-0005-0000-0000-000093080000}"/>
    <cellStyle name="Millares 5 2 2 60" xfId="2755" xr:uid="{00000000-0005-0000-0000-000094080000}"/>
    <cellStyle name="Millares 5 2 2 60 2" xfId="3877" xr:uid="{00000000-0005-0000-0000-000095080000}"/>
    <cellStyle name="Millares 5 2 2 61" xfId="2756" xr:uid="{00000000-0005-0000-0000-000096080000}"/>
    <cellStyle name="Millares 5 2 2 61 2" xfId="3878" xr:uid="{00000000-0005-0000-0000-000097080000}"/>
    <cellStyle name="Millares 5 2 2 62" xfId="2757" xr:uid="{00000000-0005-0000-0000-000098080000}"/>
    <cellStyle name="Millares 5 2 2 62 2" xfId="3879" xr:uid="{00000000-0005-0000-0000-000099080000}"/>
    <cellStyle name="Millares 5 2 2 63" xfId="2758" xr:uid="{00000000-0005-0000-0000-00009A080000}"/>
    <cellStyle name="Millares 5 2 2 63 2" xfId="3880" xr:uid="{00000000-0005-0000-0000-00009B080000}"/>
    <cellStyle name="Millares 5 2 2 64" xfId="2759" xr:uid="{00000000-0005-0000-0000-00009C080000}"/>
    <cellStyle name="Millares 5 2 2 64 2" xfId="3881" xr:uid="{00000000-0005-0000-0000-00009D080000}"/>
    <cellStyle name="Millares 5 2 2 65" xfId="2760" xr:uid="{00000000-0005-0000-0000-00009E080000}"/>
    <cellStyle name="Millares 5 2 2 65 2" xfId="3882" xr:uid="{00000000-0005-0000-0000-00009F080000}"/>
    <cellStyle name="Millares 5 2 2 66" xfId="2761" xr:uid="{00000000-0005-0000-0000-0000A0080000}"/>
    <cellStyle name="Millares 5 2 2 66 2" xfId="3883" xr:uid="{00000000-0005-0000-0000-0000A1080000}"/>
    <cellStyle name="Millares 5 2 2 67" xfId="2762" xr:uid="{00000000-0005-0000-0000-0000A2080000}"/>
    <cellStyle name="Millares 5 2 2 67 2" xfId="3884" xr:uid="{00000000-0005-0000-0000-0000A3080000}"/>
    <cellStyle name="Millares 5 2 2 68" xfId="2763" xr:uid="{00000000-0005-0000-0000-0000A4080000}"/>
    <cellStyle name="Millares 5 2 2 68 2" xfId="3885" xr:uid="{00000000-0005-0000-0000-0000A5080000}"/>
    <cellStyle name="Millares 5 2 2 69" xfId="2764" xr:uid="{00000000-0005-0000-0000-0000A6080000}"/>
    <cellStyle name="Millares 5 2 2 69 2" xfId="3886" xr:uid="{00000000-0005-0000-0000-0000A7080000}"/>
    <cellStyle name="Millares 5 2 2 7" xfId="2765" xr:uid="{00000000-0005-0000-0000-0000A8080000}"/>
    <cellStyle name="Millares 5 2 2 7 2" xfId="3887" xr:uid="{00000000-0005-0000-0000-0000A9080000}"/>
    <cellStyle name="Millares 5 2 2 70" xfId="2766" xr:uid="{00000000-0005-0000-0000-0000AA080000}"/>
    <cellStyle name="Millares 5 2 2 70 2" xfId="3888" xr:uid="{00000000-0005-0000-0000-0000AB080000}"/>
    <cellStyle name="Millares 5 2 2 71" xfId="2767" xr:uid="{00000000-0005-0000-0000-0000AC080000}"/>
    <cellStyle name="Millares 5 2 2 71 2" xfId="3889" xr:uid="{00000000-0005-0000-0000-0000AD080000}"/>
    <cellStyle name="Millares 5 2 2 72" xfId="2768" xr:uid="{00000000-0005-0000-0000-0000AE080000}"/>
    <cellStyle name="Millares 5 2 2 72 2" xfId="3890" xr:uid="{00000000-0005-0000-0000-0000AF080000}"/>
    <cellStyle name="Millares 5 2 2 73" xfId="2769" xr:uid="{00000000-0005-0000-0000-0000B0080000}"/>
    <cellStyle name="Millares 5 2 2 73 2" xfId="3891" xr:uid="{00000000-0005-0000-0000-0000B1080000}"/>
    <cellStyle name="Millares 5 2 2 74" xfId="2770" xr:uid="{00000000-0005-0000-0000-0000B2080000}"/>
    <cellStyle name="Millares 5 2 2 74 2" xfId="3892" xr:uid="{00000000-0005-0000-0000-0000B3080000}"/>
    <cellStyle name="Millares 5 2 2 75" xfId="2771" xr:uid="{00000000-0005-0000-0000-0000B4080000}"/>
    <cellStyle name="Millares 5 2 2 75 2" xfId="3893" xr:uid="{00000000-0005-0000-0000-0000B5080000}"/>
    <cellStyle name="Millares 5 2 2 76" xfId="2772" xr:uid="{00000000-0005-0000-0000-0000B6080000}"/>
    <cellStyle name="Millares 5 2 2 76 2" xfId="3894" xr:uid="{00000000-0005-0000-0000-0000B7080000}"/>
    <cellStyle name="Millares 5 2 2 77" xfId="2773" xr:uid="{00000000-0005-0000-0000-0000B8080000}"/>
    <cellStyle name="Millares 5 2 2 77 2" xfId="3895" xr:uid="{00000000-0005-0000-0000-0000B9080000}"/>
    <cellStyle name="Millares 5 2 2 78" xfId="2774" xr:uid="{00000000-0005-0000-0000-0000BA080000}"/>
    <cellStyle name="Millares 5 2 2 78 2" xfId="3896" xr:uid="{00000000-0005-0000-0000-0000BB080000}"/>
    <cellStyle name="Millares 5 2 2 79" xfId="2775" xr:uid="{00000000-0005-0000-0000-0000BC080000}"/>
    <cellStyle name="Millares 5 2 2 79 2" xfId="3897" xr:uid="{00000000-0005-0000-0000-0000BD080000}"/>
    <cellStyle name="Millares 5 2 2 8" xfId="2776" xr:uid="{00000000-0005-0000-0000-0000BE080000}"/>
    <cellStyle name="Millares 5 2 2 8 2" xfId="3898" xr:uid="{00000000-0005-0000-0000-0000BF080000}"/>
    <cellStyle name="Millares 5 2 2 80" xfId="2777" xr:uid="{00000000-0005-0000-0000-0000C0080000}"/>
    <cellStyle name="Millares 5 2 2 80 2" xfId="3899" xr:uid="{00000000-0005-0000-0000-0000C1080000}"/>
    <cellStyle name="Millares 5 2 2 81" xfId="2778" xr:uid="{00000000-0005-0000-0000-0000C2080000}"/>
    <cellStyle name="Millares 5 2 2 81 2" xfId="3900" xr:uid="{00000000-0005-0000-0000-0000C3080000}"/>
    <cellStyle name="Millares 5 2 2 82" xfId="2779" xr:uid="{00000000-0005-0000-0000-0000C4080000}"/>
    <cellStyle name="Millares 5 2 2 82 2" xfId="3901" xr:uid="{00000000-0005-0000-0000-0000C5080000}"/>
    <cellStyle name="Millares 5 2 2 83" xfId="2780" xr:uid="{00000000-0005-0000-0000-0000C6080000}"/>
    <cellStyle name="Millares 5 2 2 83 2" xfId="3902" xr:uid="{00000000-0005-0000-0000-0000C7080000}"/>
    <cellStyle name="Millares 5 2 2 84" xfId="2781" xr:uid="{00000000-0005-0000-0000-0000C8080000}"/>
    <cellStyle name="Millares 5 2 2 84 2" xfId="3903" xr:uid="{00000000-0005-0000-0000-0000C9080000}"/>
    <cellStyle name="Millares 5 2 2 85" xfId="2782" xr:uid="{00000000-0005-0000-0000-0000CA080000}"/>
    <cellStyle name="Millares 5 2 2 85 2" xfId="3904" xr:uid="{00000000-0005-0000-0000-0000CB080000}"/>
    <cellStyle name="Millares 5 2 2 86" xfId="2783" xr:uid="{00000000-0005-0000-0000-0000CC080000}"/>
    <cellStyle name="Millares 5 2 2 86 2" xfId="3905" xr:uid="{00000000-0005-0000-0000-0000CD080000}"/>
    <cellStyle name="Millares 5 2 2 87" xfId="2784" xr:uid="{00000000-0005-0000-0000-0000CE080000}"/>
    <cellStyle name="Millares 5 2 2 87 2" xfId="3906" xr:uid="{00000000-0005-0000-0000-0000CF080000}"/>
    <cellStyle name="Millares 5 2 2 88" xfId="2785" xr:uid="{00000000-0005-0000-0000-0000D0080000}"/>
    <cellStyle name="Millares 5 2 2 88 2" xfId="3907" xr:uid="{00000000-0005-0000-0000-0000D1080000}"/>
    <cellStyle name="Millares 5 2 2 89" xfId="2786" xr:uid="{00000000-0005-0000-0000-0000D2080000}"/>
    <cellStyle name="Millares 5 2 2 89 2" xfId="3908" xr:uid="{00000000-0005-0000-0000-0000D3080000}"/>
    <cellStyle name="Millares 5 2 2 9" xfId="2787" xr:uid="{00000000-0005-0000-0000-0000D4080000}"/>
    <cellStyle name="Millares 5 2 2 9 2" xfId="3909" xr:uid="{00000000-0005-0000-0000-0000D5080000}"/>
    <cellStyle name="Millares 5 2 2 90" xfId="2788" xr:uid="{00000000-0005-0000-0000-0000D6080000}"/>
    <cellStyle name="Millares 5 2 2 90 2" xfId="3910" xr:uid="{00000000-0005-0000-0000-0000D7080000}"/>
    <cellStyle name="Millares 5 2 2 91" xfId="2789" xr:uid="{00000000-0005-0000-0000-0000D8080000}"/>
    <cellStyle name="Millares 5 2 2 91 2" xfId="3911" xr:uid="{00000000-0005-0000-0000-0000D9080000}"/>
    <cellStyle name="Millares 5 2 2 92" xfId="2790" xr:uid="{00000000-0005-0000-0000-0000DA080000}"/>
    <cellStyle name="Millares 5 2 2 92 2" xfId="3912" xr:uid="{00000000-0005-0000-0000-0000DB080000}"/>
    <cellStyle name="Millares 5 2 2 93" xfId="2791" xr:uid="{00000000-0005-0000-0000-0000DC080000}"/>
    <cellStyle name="Millares 5 2 2 93 2" xfId="3913" xr:uid="{00000000-0005-0000-0000-0000DD080000}"/>
    <cellStyle name="Millares 5 2 2 94" xfId="2792" xr:uid="{00000000-0005-0000-0000-0000DE080000}"/>
    <cellStyle name="Millares 5 2 2 94 2" xfId="3914" xr:uid="{00000000-0005-0000-0000-0000DF080000}"/>
    <cellStyle name="Millares 5 2 2 95" xfId="2793" xr:uid="{00000000-0005-0000-0000-0000E0080000}"/>
    <cellStyle name="Millares 5 2 2 95 2" xfId="3915" xr:uid="{00000000-0005-0000-0000-0000E1080000}"/>
    <cellStyle name="Millares 5 2 2 96" xfId="2794" xr:uid="{00000000-0005-0000-0000-0000E2080000}"/>
    <cellStyle name="Millares 5 2 2 96 2" xfId="3916" xr:uid="{00000000-0005-0000-0000-0000E3080000}"/>
    <cellStyle name="Millares 5 2 2 97" xfId="2795" xr:uid="{00000000-0005-0000-0000-0000E4080000}"/>
    <cellStyle name="Millares 5 2 2 97 2" xfId="3917" xr:uid="{00000000-0005-0000-0000-0000E5080000}"/>
    <cellStyle name="Millares 5 2 2 98" xfId="2796" xr:uid="{00000000-0005-0000-0000-0000E6080000}"/>
    <cellStyle name="Millares 5 2 2 98 2" xfId="3918" xr:uid="{00000000-0005-0000-0000-0000E7080000}"/>
    <cellStyle name="Millares 5 2 2 99" xfId="2797" xr:uid="{00000000-0005-0000-0000-0000E8080000}"/>
    <cellStyle name="Millares 5 2 2 99 2" xfId="3919" xr:uid="{00000000-0005-0000-0000-0000E9080000}"/>
    <cellStyle name="Millares 5 2 20" xfId="2798" xr:uid="{00000000-0005-0000-0000-0000EA080000}"/>
    <cellStyle name="Millares 5 2 20 2" xfId="3920" xr:uid="{00000000-0005-0000-0000-0000EB080000}"/>
    <cellStyle name="Millares 5 2 21" xfId="2799" xr:uid="{00000000-0005-0000-0000-0000EC080000}"/>
    <cellStyle name="Millares 5 2 21 2" xfId="3921" xr:uid="{00000000-0005-0000-0000-0000ED080000}"/>
    <cellStyle name="Millares 5 2 22" xfId="2800" xr:uid="{00000000-0005-0000-0000-0000EE080000}"/>
    <cellStyle name="Millares 5 2 22 2" xfId="3922" xr:uid="{00000000-0005-0000-0000-0000EF080000}"/>
    <cellStyle name="Millares 5 2 23" xfId="2801" xr:uid="{00000000-0005-0000-0000-0000F0080000}"/>
    <cellStyle name="Millares 5 2 23 2" xfId="3923" xr:uid="{00000000-0005-0000-0000-0000F1080000}"/>
    <cellStyle name="Millares 5 2 24" xfId="2802" xr:uid="{00000000-0005-0000-0000-0000F2080000}"/>
    <cellStyle name="Millares 5 2 24 2" xfId="3924" xr:uid="{00000000-0005-0000-0000-0000F3080000}"/>
    <cellStyle name="Millares 5 2 25" xfId="2803" xr:uid="{00000000-0005-0000-0000-0000F4080000}"/>
    <cellStyle name="Millares 5 2 25 2" xfId="3925" xr:uid="{00000000-0005-0000-0000-0000F5080000}"/>
    <cellStyle name="Millares 5 2 26" xfId="2804" xr:uid="{00000000-0005-0000-0000-0000F6080000}"/>
    <cellStyle name="Millares 5 2 26 2" xfId="3926" xr:uid="{00000000-0005-0000-0000-0000F7080000}"/>
    <cellStyle name="Millares 5 2 27" xfId="2805" xr:uid="{00000000-0005-0000-0000-0000F8080000}"/>
    <cellStyle name="Millares 5 2 27 2" xfId="3927" xr:uid="{00000000-0005-0000-0000-0000F9080000}"/>
    <cellStyle name="Millares 5 2 28" xfId="2806" xr:uid="{00000000-0005-0000-0000-0000FA080000}"/>
    <cellStyle name="Millares 5 2 28 2" xfId="3928" xr:uid="{00000000-0005-0000-0000-0000FB080000}"/>
    <cellStyle name="Millares 5 2 29" xfId="2807" xr:uid="{00000000-0005-0000-0000-0000FC080000}"/>
    <cellStyle name="Millares 5 2 29 2" xfId="3929" xr:uid="{00000000-0005-0000-0000-0000FD080000}"/>
    <cellStyle name="Millares 5 2 3" xfId="2808" xr:uid="{00000000-0005-0000-0000-0000FE080000}"/>
    <cellStyle name="Millares 5 2 3 2" xfId="3930" xr:uid="{00000000-0005-0000-0000-0000FF080000}"/>
    <cellStyle name="Millares 5 2 30" xfId="2809" xr:uid="{00000000-0005-0000-0000-000000090000}"/>
    <cellStyle name="Millares 5 2 30 2" xfId="3931" xr:uid="{00000000-0005-0000-0000-000001090000}"/>
    <cellStyle name="Millares 5 2 31" xfId="2810" xr:uid="{00000000-0005-0000-0000-000002090000}"/>
    <cellStyle name="Millares 5 2 31 2" xfId="3932" xr:uid="{00000000-0005-0000-0000-000003090000}"/>
    <cellStyle name="Millares 5 2 32" xfId="2811" xr:uid="{00000000-0005-0000-0000-000004090000}"/>
    <cellStyle name="Millares 5 2 32 2" xfId="3933" xr:uid="{00000000-0005-0000-0000-000005090000}"/>
    <cellStyle name="Millares 5 2 33" xfId="2812" xr:uid="{00000000-0005-0000-0000-000006090000}"/>
    <cellStyle name="Millares 5 2 33 2" xfId="3934" xr:uid="{00000000-0005-0000-0000-000007090000}"/>
    <cellStyle name="Millares 5 2 34" xfId="2813" xr:uid="{00000000-0005-0000-0000-000008090000}"/>
    <cellStyle name="Millares 5 2 34 2" xfId="3935" xr:uid="{00000000-0005-0000-0000-000009090000}"/>
    <cellStyle name="Millares 5 2 35" xfId="2814" xr:uid="{00000000-0005-0000-0000-00000A090000}"/>
    <cellStyle name="Millares 5 2 35 2" xfId="3936" xr:uid="{00000000-0005-0000-0000-00000B090000}"/>
    <cellStyle name="Millares 5 2 36" xfId="2815" xr:uid="{00000000-0005-0000-0000-00000C090000}"/>
    <cellStyle name="Millares 5 2 36 2" xfId="3937" xr:uid="{00000000-0005-0000-0000-00000D090000}"/>
    <cellStyle name="Millares 5 2 37" xfId="2816" xr:uid="{00000000-0005-0000-0000-00000E090000}"/>
    <cellStyle name="Millares 5 2 37 2" xfId="3938" xr:uid="{00000000-0005-0000-0000-00000F090000}"/>
    <cellStyle name="Millares 5 2 38" xfId="2817" xr:uid="{00000000-0005-0000-0000-000010090000}"/>
    <cellStyle name="Millares 5 2 38 2" xfId="3939" xr:uid="{00000000-0005-0000-0000-000011090000}"/>
    <cellStyle name="Millares 5 2 39" xfId="2818" xr:uid="{00000000-0005-0000-0000-000012090000}"/>
    <cellStyle name="Millares 5 2 39 2" xfId="3940" xr:uid="{00000000-0005-0000-0000-000013090000}"/>
    <cellStyle name="Millares 5 2 4" xfId="2819" xr:uid="{00000000-0005-0000-0000-000014090000}"/>
    <cellStyle name="Millares 5 2 4 2" xfId="3941" xr:uid="{00000000-0005-0000-0000-000015090000}"/>
    <cellStyle name="Millares 5 2 40" xfId="2820" xr:uid="{00000000-0005-0000-0000-000016090000}"/>
    <cellStyle name="Millares 5 2 40 2" xfId="3942" xr:uid="{00000000-0005-0000-0000-000017090000}"/>
    <cellStyle name="Millares 5 2 41" xfId="2821" xr:uid="{00000000-0005-0000-0000-000018090000}"/>
    <cellStyle name="Millares 5 2 41 2" xfId="3943" xr:uid="{00000000-0005-0000-0000-000019090000}"/>
    <cellStyle name="Millares 5 2 42" xfId="2822" xr:uid="{00000000-0005-0000-0000-00001A090000}"/>
    <cellStyle name="Millares 5 2 42 2" xfId="3944" xr:uid="{00000000-0005-0000-0000-00001B090000}"/>
    <cellStyle name="Millares 5 2 43" xfId="2823" xr:uid="{00000000-0005-0000-0000-00001C090000}"/>
    <cellStyle name="Millares 5 2 43 2" xfId="3945" xr:uid="{00000000-0005-0000-0000-00001D090000}"/>
    <cellStyle name="Millares 5 2 44" xfId="2824" xr:uid="{00000000-0005-0000-0000-00001E090000}"/>
    <cellStyle name="Millares 5 2 44 2" xfId="3946" xr:uid="{00000000-0005-0000-0000-00001F090000}"/>
    <cellStyle name="Millares 5 2 45" xfId="2825" xr:uid="{00000000-0005-0000-0000-000020090000}"/>
    <cellStyle name="Millares 5 2 45 2" xfId="3947" xr:uid="{00000000-0005-0000-0000-000021090000}"/>
    <cellStyle name="Millares 5 2 46" xfId="2826" xr:uid="{00000000-0005-0000-0000-000022090000}"/>
    <cellStyle name="Millares 5 2 46 2" xfId="3948" xr:uid="{00000000-0005-0000-0000-000023090000}"/>
    <cellStyle name="Millares 5 2 47" xfId="2827" xr:uid="{00000000-0005-0000-0000-000024090000}"/>
    <cellStyle name="Millares 5 2 47 2" xfId="3949" xr:uid="{00000000-0005-0000-0000-000025090000}"/>
    <cellStyle name="Millares 5 2 48" xfId="2828" xr:uid="{00000000-0005-0000-0000-000026090000}"/>
    <cellStyle name="Millares 5 2 48 2" xfId="3950" xr:uid="{00000000-0005-0000-0000-000027090000}"/>
    <cellStyle name="Millares 5 2 49" xfId="2829" xr:uid="{00000000-0005-0000-0000-000028090000}"/>
    <cellStyle name="Millares 5 2 49 2" xfId="3951" xr:uid="{00000000-0005-0000-0000-000029090000}"/>
    <cellStyle name="Millares 5 2 5" xfId="2830" xr:uid="{00000000-0005-0000-0000-00002A090000}"/>
    <cellStyle name="Millares 5 2 5 2" xfId="3952" xr:uid="{00000000-0005-0000-0000-00002B090000}"/>
    <cellStyle name="Millares 5 2 50" xfId="2831" xr:uid="{00000000-0005-0000-0000-00002C090000}"/>
    <cellStyle name="Millares 5 2 50 2" xfId="3953" xr:uid="{00000000-0005-0000-0000-00002D090000}"/>
    <cellStyle name="Millares 5 2 51" xfId="2832" xr:uid="{00000000-0005-0000-0000-00002E090000}"/>
    <cellStyle name="Millares 5 2 51 2" xfId="3954" xr:uid="{00000000-0005-0000-0000-00002F090000}"/>
    <cellStyle name="Millares 5 2 52" xfId="2833" xr:uid="{00000000-0005-0000-0000-000030090000}"/>
    <cellStyle name="Millares 5 2 52 2" xfId="3955" xr:uid="{00000000-0005-0000-0000-000031090000}"/>
    <cellStyle name="Millares 5 2 53" xfId="2834" xr:uid="{00000000-0005-0000-0000-000032090000}"/>
    <cellStyle name="Millares 5 2 53 2" xfId="3956" xr:uid="{00000000-0005-0000-0000-000033090000}"/>
    <cellStyle name="Millares 5 2 54" xfId="2835" xr:uid="{00000000-0005-0000-0000-000034090000}"/>
    <cellStyle name="Millares 5 2 54 2" xfId="3957" xr:uid="{00000000-0005-0000-0000-000035090000}"/>
    <cellStyle name="Millares 5 2 55" xfId="2836" xr:uid="{00000000-0005-0000-0000-000036090000}"/>
    <cellStyle name="Millares 5 2 55 2" xfId="3958" xr:uid="{00000000-0005-0000-0000-000037090000}"/>
    <cellStyle name="Millares 5 2 56" xfId="2837" xr:uid="{00000000-0005-0000-0000-000038090000}"/>
    <cellStyle name="Millares 5 2 56 2" xfId="3959" xr:uid="{00000000-0005-0000-0000-000039090000}"/>
    <cellStyle name="Millares 5 2 57" xfId="2838" xr:uid="{00000000-0005-0000-0000-00003A090000}"/>
    <cellStyle name="Millares 5 2 57 2" xfId="3960" xr:uid="{00000000-0005-0000-0000-00003B090000}"/>
    <cellStyle name="Millares 5 2 58" xfId="2839" xr:uid="{00000000-0005-0000-0000-00003C090000}"/>
    <cellStyle name="Millares 5 2 58 2" xfId="3961" xr:uid="{00000000-0005-0000-0000-00003D090000}"/>
    <cellStyle name="Millares 5 2 59" xfId="2840" xr:uid="{00000000-0005-0000-0000-00003E090000}"/>
    <cellStyle name="Millares 5 2 59 2" xfId="3962" xr:uid="{00000000-0005-0000-0000-00003F090000}"/>
    <cellStyle name="Millares 5 2 6" xfId="2841" xr:uid="{00000000-0005-0000-0000-000040090000}"/>
    <cellStyle name="Millares 5 2 6 2" xfId="3963" xr:uid="{00000000-0005-0000-0000-000041090000}"/>
    <cellStyle name="Millares 5 2 60" xfId="2842" xr:uid="{00000000-0005-0000-0000-000042090000}"/>
    <cellStyle name="Millares 5 2 60 2" xfId="3964" xr:uid="{00000000-0005-0000-0000-000043090000}"/>
    <cellStyle name="Millares 5 2 61" xfId="2843" xr:uid="{00000000-0005-0000-0000-000044090000}"/>
    <cellStyle name="Millares 5 2 61 2" xfId="3965" xr:uid="{00000000-0005-0000-0000-000045090000}"/>
    <cellStyle name="Millares 5 2 62" xfId="2844" xr:uid="{00000000-0005-0000-0000-000046090000}"/>
    <cellStyle name="Millares 5 2 62 2" xfId="3966" xr:uid="{00000000-0005-0000-0000-000047090000}"/>
    <cellStyle name="Millares 5 2 63" xfId="2845" xr:uid="{00000000-0005-0000-0000-000048090000}"/>
    <cellStyle name="Millares 5 2 63 2" xfId="3967" xr:uid="{00000000-0005-0000-0000-000049090000}"/>
    <cellStyle name="Millares 5 2 64" xfId="2846" xr:uid="{00000000-0005-0000-0000-00004A090000}"/>
    <cellStyle name="Millares 5 2 64 2" xfId="3968" xr:uid="{00000000-0005-0000-0000-00004B090000}"/>
    <cellStyle name="Millares 5 2 65" xfId="2847" xr:uid="{00000000-0005-0000-0000-00004C090000}"/>
    <cellStyle name="Millares 5 2 65 2" xfId="3969" xr:uid="{00000000-0005-0000-0000-00004D090000}"/>
    <cellStyle name="Millares 5 2 66" xfId="2848" xr:uid="{00000000-0005-0000-0000-00004E090000}"/>
    <cellStyle name="Millares 5 2 66 2" xfId="3970" xr:uid="{00000000-0005-0000-0000-00004F090000}"/>
    <cellStyle name="Millares 5 2 67" xfId="2849" xr:uid="{00000000-0005-0000-0000-000050090000}"/>
    <cellStyle name="Millares 5 2 67 2" xfId="3971" xr:uid="{00000000-0005-0000-0000-000051090000}"/>
    <cellStyle name="Millares 5 2 68" xfId="2850" xr:uid="{00000000-0005-0000-0000-000052090000}"/>
    <cellStyle name="Millares 5 2 68 2" xfId="3972" xr:uid="{00000000-0005-0000-0000-000053090000}"/>
    <cellStyle name="Millares 5 2 69" xfId="2851" xr:uid="{00000000-0005-0000-0000-000054090000}"/>
    <cellStyle name="Millares 5 2 69 2" xfId="3973" xr:uid="{00000000-0005-0000-0000-000055090000}"/>
    <cellStyle name="Millares 5 2 7" xfId="2852" xr:uid="{00000000-0005-0000-0000-000056090000}"/>
    <cellStyle name="Millares 5 2 7 2" xfId="3974" xr:uid="{00000000-0005-0000-0000-000057090000}"/>
    <cellStyle name="Millares 5 2 70" xfId="2853" xr:uid="{00000000-0005-0000-0000-000058090000}"/>
    <cellStyle name="Millares 5 2 70 2" xfId="3975" xr:uid="{00000000-0005-0000-0000-000059090000}"/>
    <cellStyle name="Millares 5 2 71" xfId="2854" xr:uid="{00000000-0005-0000-0000-00005A090000}"/>
    <cellStyle name="Millares 5 2 71 2" xfId="3976" xr:uid="{00000000-0005-0000-0000-00005B090000}"/>
    <cellStyle name="Millares 5 2 72" xfId="2855" xr:uid="{00000000-0005-0000-0000-00005C090000}"/>
    <cellStyle name="Millares 5 2 72 2" xfId="3977" xr:uid="{00000000-0005-0000-0000-00005D090000}"/>
    <cellStyle name="Millares 5 2 73" xfId="2856" xr:uid="{00000000-0005-0000-0000-00005E090000}"/>
    <cellStyle name="Millares 5 2 73 2" xfId="3978" xr:uid="{00000000-0005-0000-0000-00005F090000}"/>
    <cellStyle name="Millares 5 2 74" xfId="2857" xr:uid="{00000000-0005-0000-0000-000060090000}"/>
    <cellStyle name="Millares 5 2 74 2" xfId="3979" xr:uid="{00000000-0005-0000-0000-000061090000}"/>
    <cellStyle name="Millares 5 2 75" xfId="2858" xr:uid="{00000000-0005-0000-0000-000062090000}"/>
    <cellStyle name="Millares 5 2 75 2" xfId="3980" xr:uid="{00000000-0005-0000-0000-000063090000}"/>
    <cellStyle name="Millares 5 2 76" xfId="2859" xr:uid="{00000000-0005-0000-0000-000064090000}"/>
    <cellStyle name="Millares 5 2 76 2" xfId="3981" xr:uid="{00000000-0005-0000-0000-000065090000}"/>
    <cellStyle name="Millares 5 2 77" xfId="2860" xr:uid="{00000000-0005-0000-0000-000066090000}"/>
    <cellStyle name="Millares 5 2 77 2" xfId="3982" xr:uid="{00000000-0005-0000-0000-000067090000}"/>
    <cellStyle name="Millares 5 2 78" xfId="2861" xr:uid="{00000000-0005-0000-0000-000068090000}"/>
    <cellStyle name="Millares 5 2 78 2" xfId="3983" xr:uid="{00000000-0005-0000-0000-000069090000}"/>
    <cellStyle name="Millares 5 2 79" xfId="2862" xr:uid="{00000000-0005-0000-0000-00006A090000}"/>
    <cellStyle name="Millares 5 2 79 2" xfId="3984" xr:uid="{00000000-0005-0000-0000-00006B090000}"/>
    <cellStyle name="Millares 5 2 8" xfId="2863" xr:uid="{00000000-0005-0000-0000-00006C090000}"/>
    <cellStyle name="Millares 5 2 8 2" xfId="3985" xr:uid="{00000000-0005-0000-0000-00006D090000}"/>
    <cellStyle name="Millares 5 2 80" xfId="2864" xr:uid="{00000000-0005-0000-0000-00006E090000}"/>
    <cellStyle name="Millares 5 2 80 2" xfId="3986" xr:uid="{00000000-0005-0000-0000-00006F090000}"/>
    <cellStyle name="Millares 5 2 81" xfId="2865" xr:uid="{00000000-0005-0000-0000-000070090000}"/>
    <cellStyle name="Millares 5 2 81 2" xfId="3987" xr:uid="{00000000-0005-0000-0000-000071090000}"/>
    <cellStyle name="Millares 5 2 82" xfId="2866" xr:uid="{00000000-0005-0000-0000-000072090000}"/>
    <cellStyle name="Millares 5 2 82 2" xfId="3988" xr:uid="{00000000-0005-0000-0000-000073090000}"/>
    <cellStyle name="Millares 5 2 83" xfId="2867" xr:uid="{00000000-0005-0000-0000-000074090000}"/>
    <cellStyle name="Millares 5 2 83 2" xfId="3989" xr:uid="{00000000-0005-0000-0000-000075090000}"/>
    <cellStyle name="Millares 5 2 84" xfId="2868" xr:uid="{00000000-0005-0000-0000-000076090000}"/>
    <cellStyle name="Millares 5 2 84 2" xfId="3990" xr:uid="{00000000-0005-0000-0000-000077090000}"/>
    <cellStyle name="Millares 5 2 85" xfId="2869" xr:uid="{00000000-0005-0000-0000-000078090000}"/>
    <cellStyle name="Millares 5 2 85 2" xfId="3991" xr:uid="{00000000-0005-0000-0000-000079090000}"/>
    <cellStyle name="Millares 5 2 86" xfId="2870" xr:uid="{00000000-0005-0000-0000-00007A090000}"/>
    <cellStyle name="Millares 5 2 86 2" xfId="3992" xr:uid="{00000000-0005-0000-0000-00007B090000}"/>
    <cellStyle name="Millares 5 2 87" xfId="2871" xr:uid="{00000000-0005-0000-0000-00007C090000}"/>
    <cellStyle name="Millares 5 2 87 2" xfId="3993" xr:uid="{00000000-0005-0000-0000-00007D090000}"/>
    <cellStyle name="Millares 5 2 88" xfId="2872" xr:uid="{00000000-0005-0000-0000-00007E090000}"/>
    <cellStyle name="Millares 5 2 88 2" xfId="3994" xr:uid="{00000000-0005-0000-0000-00007F090000}"/>
    <cellStyle name="Millares 5 2 89" xfId="2873" xr:uid="{00000000-0005-0000-0000-000080090000}"/>
    <cellStyle name="Millares 5 2 89 2" xfId="3995" xr:uid="{00000000-0005-0000-0000-000081090000}"/>
    <cellStyle name="Millares 5 2 9" xfId="2874" xr:uid="{00000000-0005-0000-0000-000082090000}"/>
    <cellStyle name="Millares 5 2 9 2" xfId="3996" xr:uid="{00000000-0005-0000-0000-000083090000}"/>
    <cellStyle name="Millares 5 2 90" xfId="2875" xr:uid="{00000000-0005-0000-0000-000084090000}"/>
    <cellStyle name="Millares 5 2 90 2" xfId="3997" xr:uid="{00000000-0005-0000-0000-000085090000}"/>
    <cellStyle name="Millares 5 2 91" xfId="2876" xr:uid="{00000000-0005-0000-0000-000086090000}"/>
    <cellStyle name="Millares 5 2 91 2" xfId="3998" xr:uid="{00000000-0005-0000-0000-000087090000}"/>
    <cellStyle name="Millares 5 2 92" xfId="2877" xr:uid="{00000000-0005-0000-0000-000088090000}"/>
    <cellStyle name="Millares 5 2 92 2" xfId="3999" xr:uid="{00000000-0005-0000-0000-000089090000}"/>
    <cellStyle name="Millares 5 2 93" xfId="2878" xr:uid="{00000000-0005-0000-0000-00008A090000}"/>
    <cellStyle name="Millares 5 2 93 2" xfId="4000" xr:uid="{00000000-0005-0000-0000-00008B090000}"/>
    <cellStyle name="Millares 5 2 94" xfId="2879" xr:uid="{00000000-0005-0000-0000-00008C090000}"/>
    <cellStyle name="Millares 5 2 94 2" xfId="4001" xr:uid="{00000000-0005-0000-0000-00008D090000}"/>
    <cellStyle name="Millares 5 2 95" xfId="2880" xr:uid="{00000000-0005-0000-0000-00008E090000}"/>
    <cellStyle name="Millares 5 2 95 2" xfId="4002" xr:uid="{00000000-0005-0000-0000-00008F090000}"/>
    <cellStyle name="Millares 5 2 96" xfId="2881" xr:uid="{00000000-0005-0000-0000-000090090000}"/>
    <cellStyle name="Millares 5 2 96 2" xfId="4003" xr:uid="{00000000-0005-0000-0000-000091090000}"/>
    <cellStyle name="Millares 5 2 97" xfId="2882" xr:uid="{00000000-0005-0000-0000-000092090000}"/>
    <cellStyle name="Millares 5 2 97 2" xfId="4004" xr:uid="{00000000-0005-0000-0000-000093090000}"/>
    <cellStyle name="Millares 5 2 98" xfId="2883" xr:uid="{00000000-0005-0000-0000-000094090000}"/>
    <cellStyle name="Millares 5 2 98 2" xfId="4005" xr:uid="{00000000-0005-0000-0000-000095090000}"/>
    <cellStyle name="Millares 5 2 99" xfId="2884" xr:uid="{00000000-0005-0000-0000-000096090000}"/>
    <cellStyle name="Millares 5 2 99 2" xfId="4006" xr:uid="{00000000-0005-0000-0000-000097090000}"/>
    <cellStyle name="Millares 5 20" xfId="2885" xr:uid="{00000000-0005-0000-0000-000098090000}"/>
    <cellStyle name="Millares 5 20 2" xfId="4007" xr:uid="{00000000-0005-0000-0000-000099090000}"/>
    <cellStyle name="Millares 5 21" xfId="2886" xr:uid="{00000000-0005-0000-0000-00009A090000}"/>
    <cellStyle name="Millares 5 21 2" xfId="4008" xr:uid="{00000000-0005-0000-0000-00009B090000}"/>
    <cellStyle name="Millares 5 22" xfId="2887" xr:uid="{00000000-0005-0000-0000-00009C090000}"/>
    <cellStyle name="Millares 5 22 2" xfId="4009" xr:uid="{00000000-0005-0000-0000-00009D090000}"/>
    <cellStyle name="Millares 5 23" xfId="2888" xr:uid="{00000000-0005-0000-0000-00009E090000}"/>
    <cellStyle name="Millares 5 23 2" xfId="4010" xr:uid="{00000000-0005-0000-0000-00009F090000}"/>
    <cellStyle name="Millares 5 24" xfId="2889" xr:uid="{00000000-0005-0000-0000-0000A0090000}"/>
    <cellStyle name="Millares 5 24 2" xfId="4011" xr:uid="{00000000-0005-0000-0000-0000A1090000}"/>
    <cellStyle name="Millares 5 25" xfId="2890" xr:uid="{00000000-0005-0000-0000-0000A2090000}"/>
    <cellStyle name="Millares 5 25 2" xfId="4012" xr:uid="{00000000-0005-0000-0000-0000A3090000}"/>
    <cellStyle name="Millares 5 26" xfId="2891" xr:uid="{00000000-0005-0000-0000-0000A4090000}"/>
    <cellStyle name="Millares 5 26 2" xfId="4013" xr:uid="{00000000-0005-0000-0000-0000A5090000}"/>
    <cellStyle name="Millares 5 27" xfId="2892" xr:uid="{00000000-0005-0000-0000-0000A6090000}"/>
    <cellStyle name="Millares 5 27 2" xfId="4014" xr:uid="{00000000-0005-0000-0000-0000A7090000}"/>
    <cellStyle name="Millares 5 28" xfId="2893" xr:uid="{00000000-0005-0000-0000-0000A8090000}"/>
    <cellStyle name="Millares 5 28 2" xfId="4015" xr:uid="{00000000-0005-0000-0000-0000A9090000}"/>
    <cellStyle name="Millares 5 29" xfId="2894" xr:uid="{00000000-0005-0000-0000-0000AA090000}"/>
    <cellStyle name="Millares 5 29 2" xfId="4016" xr:uid="{00000000-0005-0000-0000-0000AB090000}"/>
    <cellStyle name="Millares 5 3" xfId="121" xr:uid="{00000000-0005-0000-0000-0000AC090000}"/>
    <cellStyle name="Millares 5 3 10" xfId="2896" xr:uid="{00000000-0005-0000-0000-0000AD090000}"/>
    <cellStyle name="Millares 5 3 10 2" xfId="4017" xr:uid="{00000000-0005-0000-0000-0000AE090000}"/>
    <cellStyle name="Millares 5 3 100" xfId="2897" xr:uid="{00000000-0005-0000-0000-0000AF090000}"/>
    <cellStyle name="Millares 5 3 100 2" xfId="4018" xr:uid="{00000000-0005-0000-0000-0000B0090000}"/>
    <cellStyle name="Millares 5 3 101" xfId="2898" xr:uid="{00000000-0005-0000-0000-0000B1090000}"/>
    <cellStyle name="Millares 5 3 101 2" xfId="4019" xr:uid="{00000000-0005-0000-0000-0000B2090000}"/>
    <cellStyle name="Millares 5 3 102" xfId="2899" xr:uid="{00000000-0005-0000-0000-0000B3090000}"/>
    <cellStyle name="Millares 5 3 102 2" xfId="4020" xr:uid="{00000000-0005-0000-0000-0000B4090000}"/>
    <cellStyle name="Millares 5 3 103" xfId="2900" xr:uid="{00000000-0005-0000-0000-0000B5090000}"/>
    <cellStyle name="Millares 5 3 103 2" xfId="4021" xr:uid="{00000000-0005-0000-0000-0000B6090000}"/>
    <cellStyle name="Millares 5 3 104" xfId="2901" xr:uid="{00000000-0005-0000-0000-0000B7090000}"/>
    <cellStyle name="Millares 5 3 104 2" xfId="4022" xr:uid="{00000000-0005-0000-0000-0000B8090000}"/>
    <cellStyle name="Millares 5 3 105" xfId="2902" xr:uid="{00000000-0005-0000-0000-0000B9090000}"/>
    <cellStyle name="Millares 5 3 105 2" xfId="4023" xr:uid="{00000000-0005-0000-0000-0000BA090000}"/>
    <cellStyle name="Millares 5 3 106" xfId="2903" xr:uid="{00000000-0005-0000-0000-0000BB090000}"/>
    <cellStyle name="Millares 5 3 106 2" xfId="4024" xr:uid="{00000000-0005-0000-0000-0000BC090000}"/>
    <cellStyle name="Millares 5 3 107" xfId="2904" xr:uid="{00000000-0005-0000-0000-0000BD090000}"/>
    <cellStyle name="Millares 5 3 107 2" xfId="4025" xr:uid="{00000000-0005-0000-0000-0000BE090000}"/>
    <cellStyle name="Millares 5 3 108" xfId="2905" xr:uid="{00000000-0005-0000-0000-0000BF090000}"/>
    <cellStyle name="Millares 5 3 108 2" xfId="4026" xr:uid="{00000000-0005-0000-0000-0000C0090000}"/>
    <cellStyle name="Millares 5 3 109" xfId="2906" xr:uid="{00000000-0005-0000-0000-0000C1090000}"/>
    <cellStyle name="Millares 5 3 109 2" xfId="4027" xr:uid="{00000000-0005-0000-0000-0000C2090000}"/>
    <cellStyle name="Millares 5 3 11" xfId="2907" xr:uid="{00000000-0005-0000-0000-0000C3090000}"/>
    <cellStyle name="Millares 5 3 11 2" xfId="4028" xr:uid="{00000000-0005-0000-0000-0000C4090000}"/>
    <cellStyle name="Millares 5 3 110" xfId="2908" xr:uid="{00000000-0005-0000-0000-0000C5090000}"/>
    <cellStyle name="Millares 5 3 110 2" xfId="4029" xr:uid="{00000000-0005-0000-0000-0000C6090000}"/>
    <cellStyle name="Millares 5 3 111" xfId="2909" xr:uid="{00000000-0005-0000-0000-0000C7090000}"/>
    <cellStyle name="Millares 5 3 111 2" xfId="4030" xr:uid="{00000000-0005-0000-0000-0000C8090000}"/>
    <cellStyle name="Millares 5 3 112" xfId="2910" xr:uid="{00000000-0005-0000-0000-0000C9090000}"/>
    <cellStyle name="Millares 5 3 112 2" xfId="4031" xr:uid="{00000000-0005-0000-0000-0000CA090000}"/>
    <cellStyle name="Millares 5 3 113" xfId="2911" xr:uid="{00000000-0005-0000-0000-0000CB090000}"/>
    <cellStyle name="Millares 5 3 113 2" xfId="4032" xr:uid="{00000000-0005-0000-0000-0000CC090000}"/>
    <cellStyle name="Millares 5 3 114" xfId="2912" xr:uid="{00000000-0005-0000-0000-0000CD090000}"/>
    <cellStyle name="Millares 5 3 114 2" xfId="4033" xr:uid="{00000000-0005-0000-0000-0000CE090000}"/>
    <cellStyle name="Millares 5 3 115" xfId="2913" xr:uid="{00000000-0005-0000-0000-0000CF090000}"/>
    <cellStyle name="Millares 5 3 115 2" xfId="4034" xr:uid="{00000000-0005-0000-0000-0000D0090000}"/>
    <cellStyle name="Millares 5 3 116" xfId="2914" xr:uid="{00000000-0005-0000-0000-0000D1090000}"/>
    <cellStyle name="Millares 5 3 116 2" xfId="4035" xr:uid="{00000000-0005-0000-0000-0000D2090000}"/>
    <cellStyle name="Millares 5 3 117" xfId="2915" xr:uid="{00000000-0005-0000-0000-0000D3090000}"/>
    <cellStyle name="Millares 5 3 117 2" xfId="4036" xr:uid="{00000000-0005-0000-0000-0000D4090000}"/>
    <cellStyle name="Millares 5 3 118" xfId="2916" xr:uid="{00000000-0005-0000-0000-0000D5090000}"/>
    <cellStyle name="Millares 5 3 118 2" xfId="4037" xr:uid="{00000000-0005-0000-0000-0000D6090000}"/>
    <cellStyle name="Millares 5 3 119" xfId="2917" xr:uid="{00000000-0005-0000-0000-0000D7090000}"/>
    <cellStyle name="Millares 5 3 119 2" xfId="4038" xr:uid="{00000000-0005-0000-0000-0000D8090000}"/>
    <cellStyle name="Millares 5 3 12" xfId="2918" xr:uid="{00000000-0005-0000-0000-0000D9090000}"/>
    <cellStyle name="Millares 5 3 12 2" xfId="4039" xr:uid="{00000000-0005-0000-0000-0000DA090000}"/>
    <cellStyle name="Millares 5 3 120" xfId="2919" xr:uid="{00000000-0005-0000-0000-0000DB090000}"/>
    <cellStyle name="Millares 5 3 120 2" xfId="4040" xr:uid="{00000000-0005-0000-0000-0000DC090000}"/>
    <cellStyle name="Millares 5 3 121" xfId="2920" xr:uid="{00000000-0005-0000-0000-0000DD090000}"/>
    <cellStyle name="Millares 5 3 121 2" xfId="4041" xr:uid="{00000000-0005-0000-0000-0000DE090000}"/>
    <cellStyle name="Millares 5 3 122" xfId="2921" xr:uid="{00000000-0005-0000-0000-0000DF090000}"/>
    <cellStyle name="Millares 5 3 122 2" xfId="4042" xr:uid="{00000000-0005-0000-0000-0000E0090000}"/>
    <cellStyle name="Millares 5 3 123" xfId="2922" xr:uid="{00000000-0005-0000-0000-0000E1090000}"/>
    <cellStyle name="Millares 5 3 123 2" xfId="4043" xr:uid="{00000000-0005-0000-0000-0000E2090000}"/>
    <cellStyle name="Millares 5 3 124" xfId="2923" xr:uid="{00000000-0005-0000-0000-0000E3090000}"/>
    <cellStyle name="Millares 5 3 124 2" xfId="4044" xr:uid="{00000000-0005-0000-0000-0000E4090000}"/>
    <cellStyle name="Millares 5 3 125" xfId="2924" xr:uid="{00000000-0005-0000-0000-0000E5090000}"/>
    <cellStyle name="Millares 5 3 125 2" xfId="4045" xr:uid="{00000000-0005-0000-0000-0000E6090000}"/>
    <cellStyle name="Millares 5 3 126" xfId="2925" xr:uid="{00000000-0005-0000-0000-0000E7090000}"/>
    <cellStyle name="Millares 5 3 126 2" xfId="4046" xr:uid="{00000000-0005-0000-0000-0000E8090000}"/>
    <cellStyle name="Millares 5 3 127" xfId="2926" xr:uid="{00000000-0005-0000-0000-0000E9090000}"/>
    <cellStyle name="Millares 5 3 127 2" xfId="4047" xr:uid="{00000000-0005-0000-0000-0000EA090000}"/>
    <cellStyle name="Millares 5 3 128" xfId="2927" xr:uid="{00000000-0005-0000-0000-0000EB090000}"/>
    <cellStyle name="Millares 5 3 128 2" xfId="4048" xr:uid="{00000000-0005-0000-0000-0000EC090000}"/>
    <cellStyle name="Millares 5 3 129" xfId="2928" xr:uid="{00000000-0005-0000-0000-0000ED090000}"/>
    <cellStyle name="Millares 5 3 129 2" xfId="4049" xr:uid="{00000000-0005-0000-0000-0000EE090000}"/>
    <cellStyle name="Millares 5 3 13" xfId="2929" xr:uid="{00000000-0005-0000-0000-0000EF090000}"/>
    <cellStyle name="Millares 5 3 13 2" xfId="4050" xr:uid="{00000000-0005-0000-0000-0000F0090000}"/>
    <cellStyle name="Millares 5 3 130" xfId="2930" xr:uid="{00000000-0005-0000-0000-0000F1090000}"/>
    <cellStyle name="Millares 5 3 130 2" xfId="4051" xr:uid="{00000000-0005-0000-0000-0000F2090000}"/>
    <cellStyle name="Millares 5 3 131" xfId="2931" xr:uid="{00000000-0005-0000-0000-0000F3090000}"/>
    <cellStyle name="Millares 5 3 131 2" xfId="4052" xr:uid="{00000000-0005-0000-0000-0000F4090000}"/>
    <cellStyle name="Millares 5 3 132" xfId="2932" xr:uid="{00000000-0005-0000-0000-0000F5090000}"/>
    <cellStyle name="Millares 5 3 132 2" xfId="4053" xr:uid="{00000000-0005-0000-0000-0000F6090000}"/>
    <cellStyle name="Millares 5 3 133" xfId="2933" xr:uid="{00000000-0005-0000-0000-0000F7090000}"/>
    <cellStyle name="Millares 5 3 133 2" xfId="4054" xr:uid="{00000000-0005-0000-0000-0000F8090000}"/>
    <cellStyle name="Millares 5 3 134" xfId="2934" xr:uid="{00000000-0005-0000-0000-0000F9090000}"/>
    <cellStyle name="Millares 5 3 134 2" xfId="4055" xr:uid="{00000000-0005-0000-0000-0000FA090000}"/>
    <cellStyle name="Millares 5 3 135" xfId="2935" xr:uid="{00000000-0005-0000-0000-0000FB090000}"/>
    <cellStyle name="Millares 5 3 135 2" xfId="4056" xr:uid="{00000000-0005-0000-0000-0000FC090000}"/>
    <cellStyle name="Millares 5 3 136" xfId="2936" xr:uid="{00000000-0005-0000-0000-0000FD090000}"/>
    <cellStyle name="Millares 5 3 136 2" xfId="4057" xr:uid="{00000000-0005-0000-0000-0000FE090000}"/>
    <cellStyle name="Millares 5 3 137" xfId="2937" xr:uid="{00000000-0005-0000-0000-0000FF090000}"/>
    <cellStyle name="Millares 5 3 137 2" xfId="4058" xr:uid="{00000000-0005-0000-0000-0000000A0000}"/>
    <cellStyle name="Millares 5 3 138" xfId="2938" xr:uid="{00000000-0005-0000-0000-0000010A0000}"/>
    <cellStyle name="Millares 5 3 138 2" xfId="4059" xr:uid="{00000000-0005-0000-0000-0000020A0000}"/>
    <cellStyle name="Millares 5 3 139" xfId="2939" xr:uid="{00000000-0005-0000-0000-0000030A0000}"/>
    <cellStyle name="Millares 5 3 139 2" xfId="4060" xr:uid="{00000000-0005-0000-0000-0000040A0000}"/>
    <cellStyle name="Millares 5 3 14" xfId="2940" xr:uid="{00000000-0005-0000-0000-0000050A0000}"/>
    <cellStyle name="Millares 5 3 14 2" xfId="4061" xr:uid="{00000000-0005-0000-0000-0000060A0000}"/>
    <cellStyle name="Millares 5 3 140" xfId="2941" xr:uid="{00000000-0005-0000-0000-0000070A0000}"/>
    <cellStyle name="Millares 5 3 140 2" xfId="4062" xr:uid="{00000000-0005-0000-0000-0000080A0000}"/>
    <cellStyle name="Millares 5 3 141" xfId="2942" xr:uid="{00000000-0005-0000-0000-0000090A0000}"/>
    <cellStyle name="Millares 5 3 141 2" xfId="4063" xr:uid="{00000000-0005-0000-0000-00000A0A0000}"/>
    <cellStyle name="Millares 5 3 142" xfId="2943" xr:uid="{00000000-0005-0000-0000-00000B0A0000}"/>
    <cellStyle name="Millares 5 3 142 2" xfId="4064" xr:uid="{00000000-0005-0000-0000-00000C0A0000}"/>
    <cellStyle name="Millares 5 3 143" xfId="2944" xr:uid="{00000000-0005-0000-0000-00000D0A0000}"/>
    <cellStyle name="Millares 5 3 143 2" xfId="4065" xr:uid="{00000000-0005-0000-0000-00000E0A0000}"/>
    <cellStyle name="Millares 5 3 144" xfId="2945" xr:uid="{00000000-0005-0000-0000-00000F0A0000}"/>
    <cellStyle name="Millares 5 3 144 2" xfId="4066" xr:uid="{00000000-0005-0000-0000-0000100A0000}"/>
    <cellStyle name="Millares 5 3 145" xfId="2946" xr:uid="{00000000-0005-0000-0000-0000110A0000}"/>
    <cellStyle name="Millares 5 3 145 2" xfId="4067" xr:uid="{00000000-0005-0000-0000-0000120A0000}"/>
    <cellStyle name="Millares 5 3 146" xfId="2947" xr:uid="{00000000-0005-0000-0000-0000130A0000}"/>
    <cellStyle name="Millares 5 3 146 2" xfId="4068" xr:uid="{00000000-0005-0000-0000-0000140A0000}"/>
    <cellStyle name="Millares 5 3 147" xfId="2948" xr:uid="{00000000-0005-0000-0000-0000150A0000}"/>
    <cellStyle name="Millares 5 3 147 2" xfId="4069" xr:uid="{00000000-0005-0000-0000-0000160A0000}"/>
    <cellStyle name="Millares 5 3 148" xfId="2949" xr:uid="{00000000-0005-0000-0000-0000170A0000}"/>
    <cellStyle name="Millares 5 3 148 2" xfId="4070" xr:uid="{00000000-0005-0000-0000-0000180A0000}"/>
    <cellStyle name="Millares 5 3 149" xfId="2950" xr:uid="{00000000-0005-0000-0000-0000190A0000}"/>
    <cellStyle name="Millares 5 3 149 2" xfId="4071" xr:uid="{00000000-0005-0000-0000-00001A0A0000}"/>
    <cellStyle name="Millares 5 3 15" xfId="2951" xr:uid="{00000000-0005-0000-0000-00001B0A0000}"/>
    <cellStyle name="Millares 5 3 15 2" xfId="4072" xr:uid="{00000000-0005-0000-0000-00001C0A0000}"/>
    <cellStyle name="Millares 5 3 150" xfId="2952" xr:uid="{00000000-0005-0000-0000-00001D0A0000}"/>
    <cellStyle name="Millares 5 3 150 2" xfId="4073" xr:uid="{00000000-0005-0000-0000-00001E0A0000}"/>
    <cellStyle name="Millares 5 3 151" xfId="2953" xr:uid="{00000000-0005-0000-0000-00001F0A0000}"/>
    <cellStyle name="Millares 5 3 151 2" xfId="4074" xr:uid="{00000000-0005-0000-0000-0000200A0000}"/>
    <cellStyle name="Millares 5 3 152" xfId="2954" xr:uid="{00000000-0005-0000-0000-0000210A0000}"/>
    <cellStyle name="Millares 5 3 152 2" xfId="4075" xr:uid="{00000000-0005-0000-0000-0000220A0000}"/>
    <cellStyle name="Millares 5 3 153" xfId="2955" xr:uid="{00000000-0005-0000-0000-0000230A0000}"/>
    <cellStyle name="Millares 5 3 153 2" xfId="4076" xr:uid="{00000000-0005-0000-0000-0000240A0000}"/>
    <cellStyle name="Millares 5 3 154" xfId="2956" xr:uid="{00000000-0005-0000-0000-0000250A0000}"/>
    <cellStyle name="Millares 5 3 154 2" xfId="4077" xr:uid="{00000000-0005-0000-0000-0000260A0000}"/>
    <cellStyle name="Millares 5 3 155" xfId="2957" xr:uid="{00000000-0005-0000-0000-0000270A0000}"/>
    <cellStyle name="Millares 5 3 155 2" xfId="4078" xr:uid="{00000000-0005-0000-0000-0000280A0000}"/>
    <cellStyle name="Millares 5 3 156" xfId="2958" xr:uid="{00000000-0005-0000-0000-0000290A0000}"/>
    <cellStyle name="Millares 5 3 156 2" xfId="4079" xr:uid="{00000000-0005-0000-0000-00002A0A0000}"/>
    <cellStyle name="Millares 5 3 157" xfId="2959" xr:uid="{00000000-0005-0000-0000-00002B0A0000}"/>
    <cellStyle name="Millares 5 3 157 2" xfId="4080" xr:uid="{00000000-0005-0000-0000-00002C0A0000}"/>
    <cellStyle name="Millares 5 3 158" xfId="2960" xr:uid="{00000000-0005-0000-0000-00002D0A0000}"/>
    <cellStyle name="Millares 5 3 158 2" xfId="4081" xr:uid="{00000000-0005-0000-0000-00002E0A0000}"/>
    <cellStyle name="Millares 5 3 159" xfId="2961" xr:uid="{00000000-0005-0000-0000-00002F0A0000}"/>
    <cellStyle name="Millares 5 3 159 2" xfId="4082" xr:uid="{00000000-0005-0000-0000-0000300A0000}"/>
    <cellStyle name="Millares 5 3 16" xfId="2962" xr:uid="{00000000-0005-0000-0000-0000310A0000}"/>
    <cellStyle name="Millares 5 3 16 2" xfId="4083" xr:uid="{00000000-0005-0000-0000-0000320A0000}"/>
    <cellStyle name="Millares 5 3 160" xfId="2963" xr:uid="{00000000-0005-0000-0000-0000330A0000}"/>
    <cellStyle name="Millares 5 3 160 2" xfId="4084" xr:uid="{00000000-0005-0000-0000-0000340A0000}"/>
    <cellStyle name="Millares 5 3 161" xfId="2895" xr:uid="{00000000-0005-0000-0000-0000350A0000}"/>
    <cellStyle name="Millares 5 3 162" xfId="3511" xr:uid="{00000000-0005-0000-0000-0000360A0000}"/>
    <cellStyle name="Millares 5 3 17" xfId="2964" xr:uid="{00000000-0005-0000-0000-0000370A0000}"/>
    <cellStyle name="Millares 5 3 17 2" xfId="4085" xr:uid="{00000000-0005-0000-0000-0000380A0000}"/>
    <cellStyle name="Millares 5 3 18" xfId="2965" xr:uid="{00000000-0005-0000-0000-0000390A0000}"/>
    <cellStyle name="Millares 5 3 18 2" xfId="4086" xr:uid="{00000000-0005-0000-0000-00003A0A0000}"/>
    <cellStyle name="Millares 5 3 19" xfId="2966" xr:uid="{00000000-0005-0000-0000-00003B0A0000}"/>
    <cellStyle name="Millares 5 3 19 2" xfId="4087" xr:uid="{00000000-0005-0000-0000-00003C0A0000}"/>
    <cellStyle name="Millares 5 3 2" xfId="2967" xr:uid="{00000000-0005-0000-0000-00003D0A0000}"/>
    <cellStyle name="Millares 5 3 2 2" xfId="2968" xr:uid="{00000000-0005-0000-0000-00003E0A0000}"/>
    <cellStyle name="Millares 5 3 2 2 2" xfId="4089" xr:uid="{00000000-0005-0000-0000-00003F0A0000}"/>
    <cellStyle name="Millares 5 3 2 3" xfId="2969" xr:uid="{00000000-0005-0000-0000-0000400A0000}"/>
    <cellStyle name="Millares 5 3 2 3 2" xfId="4090" xr:uid="{00000000-0005-0000-0000-0000410A0000}"/>
    <cellStyle name="Millares 5 3 2 4" xfId="2970" xr:uid="{00000000-0005-0000-0000-0000420A0000}"/>
    <cellStyle name="Millares 5 3 2 4 2" xfId="4091" xr:uid="{00000000-0005-0000-0000-0000430A0000}"/>
    <cellStyle name="Millares 5 3 2 5" xfId="2971" xr:uid="{00000000-0005-0000-0000-0000440A0000}"/>
    <cellStyle name="Millares 5 3 2 5 2" xfId="4092" xr:uid="{00000000-0005-0000-0000-0000450A0000}"/>
    <cellStyle name="Millares 5 3 2 6" xfId="2972" xr:uid="{00000000-0005-0000-0000-0000460A0000}"/>
    <cellStyle name="Millares 5 3 2 6 2" xfId="4093" xr:uid="{00000000-0005-0000-0000-0000470A0000}"/>
    <cellStyle name="Millares 5 3 2 7" xfId="4088" xr:uid="{00000000-0005-0000-0000-0000480A0000}"/>
    <cellStyle name="Millares 5 3 20" xfId="2973" xr:uid="{00000000-0005-0000-0000-0000490A0000}"/>
    <cellStyle name="Millares 5 3 20 2" xfId="4094" xr:uid="{00000000-0005-0000-0000-00004A0A0000}"/>
    <cellStyle name="Millares 5 3 21" xfId="2974" xr:uid="{00000000-0005-0000-0000-00004B0A0000}"/>
    <cellStyle name="Millares 5 3 21 2" xfId="4095" xr:uid="{00000000-0005-0000-0000-00004C0A0000}"/>
    <cellStyle name="Millares 5 3 22" xfId="2975" xr:uid="{00000000-0005-0000-0000-00004D0A0000}"/>
    <cellStyle name="Millares 5 3 22 2" xfId="4096" xr:uid="{00000000-0005-0000-0000-00004E0A0000}"/>
    <cellStyle name="Millares 5 3 23" xfId="2976" xr:uid="{00000000-0005-0000-0000-00004F0A0000}"/>
    <cellStyle name="Millares 5 3 23 2" xfId="4097" xr:uid="{00000000-0005-0000-0000-0000500A0000}"/>
    <cellStyle name="Millares 5 3 24" xfId="2977" xr:uid="{00000000-0005-0000-0000-0000510A0000}"/>
    <cellStyle name="Millares 5 3 24 2" xfId="4098" xr:uid="{00000000-0005-0000-0000-0000520A0000}"/>
    <cellStyle name="Millares 5 3 25" xfId="2978" xr:uid="{00000000-0005-0000-0000-0000530A0000}"/>
    <cellStyle name="Millares 5 3 25 2" xfId="4099" xr:uid="{00000000-0005-0000-0000-0000540A0000}"/>
    <cellStyle name="Millares 5 3 26" xfId="2979" xr:uid="{00000000-0005-0000-0000-0000550A0000}"/>
    <cellStyle name="Millares 5 3 26 2" xfId="4100" xr:uid="{00000000-0005-0000-0000-0000560A0000}"/>
    <cellStyle name="Millares 5 3 27" xfId="2980" xr:uid="{00000000-0005-0000-0000-0000570A0000}"/>
    <cellStyle name="Millares 5 3 27 2" xfId="4101" xr:uid="{00000000-0005-0000-0000-0000580A0000}"/>
    <cellStyle name="Millares 5 3 28" xfId="2981" xr:uid="{00000000-0005-0000-0000-0000590A0000}"/>
    <cellStyle name="Millares 5 3 28 2" xfId="4102" xr:uid="{00000000-0005-0000-0000-00005A0A0000}"/>
    <cellStyle name="Millares 5 3 29" xfId="2982" xr:uid="{00000000-0005-0000-0000-00005B0A0000}"/>
    <cellStyle name="Millares 5 3 29 2" xfId="4103" xr:uid="{00000000-0005-0000-0000-00005C0A0000}"/>
    <cellStyle name="Millares 5 3 3" xfId="2983" xr:uid="{00000000-0005-0000-0000-00005D0A0000}"/>
    <cellStyle name="Millares 5 3 3 2" xfId="4104" xr:uid="{00000000-0005-0000-0000-00005E0A0000}"/>
    <cellStyle name="Millares 5 3 30" xfId="2984" xr:uid="{00000000-0005-0000-0000-00005F0A0000}"/>
    <cellStyle name="Millares 5 3 30 2" xfId="4105" xr:uid="{00000000-0005-0000-0000-0000600A0000}"/>
    <cellStyle name="Millares 5 3 31" xfId="2985" xr:uid="{00000000-0005-0000-0000-0000610A0000}"/>
    <cellStyle name="Millares 5 3 31 2" xfId="4106" xr:uid="{00000000-0005-0000-0000-0000620A0000}"/>
    <cellStyle name="Millares 5 3 32" xfId="2986" xr:uid="{00000000-0005-0000-0000-0000630A0000}"/>
    <cellStyle name="Millares 5 3 32 2" xfId="4107" xr:uid="{00000000-0005-0000-0000-0000640A0000}"/>
    <cellStyle name="Millares 5 3 33" xfId="2987" xr:uid="{00000000-0005-0000-0000-0000650A0000}"/>
    <cellStyle name="Millares 5 3 33 2" xfId="4108" xr:uid="{00000000-0005-0000-0000-0000660A0000}"/>
    <cellStyle name="Millares 5 3 34" xfId="2988" xr:uid="{00000000-0005-0000-0000-0000670A0000}"/>
    <cellStyle name="Millares 5 3 34 2" xfId="4109" xr:uid="{00000000-0005-0000-0000-0000680A0000}"/>
    <cellStyle name="Millares 5 3 35" xfId="2989" xr:uid="{00000000-0005-0000-0000-0000690A0000}"/>
    <cellStyle name="Millares 5 3 35 2" xfId="4110" xr:uid="{00000000-0005-0000-0000-00006A0A0000}"/>
    <cellStyle name="Millares 5 3 36" xfId="2990" xr:uid="{00000000-0005-0000-0000-00006B0A0000}"/>
    <cellStyle name="Millares 5 3 36 2" xfId="4111" xr:uid="{00000000-0005-0000-0000-00006C0A0000}"/>
    <cellStyle name="Millares 5 3 37" xfId="2991" xr:uid="{00000000-0005-0000-0000-00006D0A0000}"/>
    <cellStyle name="Millares 5 3 37 2" xfId="4112" xr:uid="{00000000-0005-0000-0000-00006E0A0000}"/>
    <cellStyle name="Millares 5 3 38" xfId="2992" xr:uid="{00000000-0005-0000-0000-00006F0A0000}"/>
    <cellStyle name="Millares 5 3 38 2" xfId="4113" xr:uid="{00000000-0005-0000-0000-0000700A0000}"/>
    <cellStyle name="Millares 5 3 39" xfId="2993" xr:uid="{00000000-0005-0000-0000-0000710A0000}"/>
    <cellStyle name="Millares 5 3 39 2" xfId="4114" xr:uid="{00000000-0005-0000-0000-0000720A0000}"/>
    <cellStyle name="Millares 5 3 4" xfId="2994" xr:uid="{00000000-0005-0000-0000-0000730A0000}"/>
    <cellStyle name="Millares 5 3 4 2" xfId="4115" xr:uid="{00000000-0005-0000-0000-0000740A0000}"/>
    <cellStyle name="Millares 5 3 40" xfId="2995" xr:uid="{00000000-0005-0000-0000-0000750A0000}"/>
    <cellStyle name="Millares 5 3 40 2" xfId="4116" xr:uid="{00000000-0005-0000-0000-0000760A0000}"/>
    <cellStyle name="Millares 5 3 41" xfId="2996" xr:uid="{00000000-0005-0000-0000-0000770A0000}"/>
    <cellStyle name="Millares 5 3 41 2" xfId="4117" xr:uid="{00000000-0005-0000-0000-0000780A0000}"/>
    <cellStyle name="Millares 5 3 42" xfId="2997" xr:uid="{00000000-0005-0000-0000-0000790A0000}"/>
    <cellStyle name="Millares 5 3 42 2" xfId="4118" xr:uid="{00000000-0005-0000-0000-00007A0A0000}"/>
    <cellStyle name="Millares 5 3 43" xfId="2998" xr:uid="{00000000-0005-0000-0000-00007B0A0000}"/>
    <cellStyle name="Millares 5 3 43 2" xfId="4119" xr:uid="{00000000-0005-0000-0000-00007C0A0000}"/>
    <cellStyle name="Millares 5 3 44" xfId="2999" xr:uid="{00000000-0005-0000-0000-00007D0A0000}"/>
    <cellStyle name="Millares 5 3 44 2" xfId="4120" xr:uid="{00000000-0005-0000-0000-00007E0A0000}"/>
    <cellStyle name="Millares 5 3 45" xfId="3000" xr:uid="{00000000-0005-0000-0000-00007F0A0000}"/>
    <cellStyle name="Millares 5 3 45 2" xfId="4121" xr:uid="{00000000-0005-0000-0000-0000800A0000}"/>
    <cellStyle name="Millares 5 3 46" xfId="3001" xr:uid="{00000000-0005-0000-0000-0000810A0000}"/>
    <cellStyle name="Millares 5 3 46 2" xfId="4122" xr:uid="{00000000-0005-0000-0000-0000820A0000}"/>
    <cellStyle name="Millares 5 3 47" xfId="3002" xr:uid="{00000000-0005-0000-0000-0000830A0000}"/>
    <cellStyle name="Millares 5 3 47 2" xfId="4123" xr:uid="{00000000-0005-0000-0000-0000840A0000}"/>
    <cellStyle name="Millares 5 3 48" xfId="3003" xr:uid="{00000000-0005-0000-0000-0000850A0000}"/>
    <cellStyle name="Millares 5 3 48 2" xfId="4124" xr:uid="{00000000-0005-0000-0000-0000860A0000}"/>
    <cellStyle name="Millares 5 3 49" xfId="3004" xr:uid="{00000000-0005-0000-0000-0000870A0000}"/>
    <cellStyle name="Millares 5 3 49 2" xfId="4125" xr:uid="{00000000-0005-0000-0000-0000880A0000}"/>
    <cellStyle name="Millares 5 3 5" xfId="3005" xr:uid="{00000000-0005-0000-0000-0000890A0000}"/>
    <cellStyle name="Millares 5 3 5 2" xfId="4126" xr:uid="{00000000-0005-0000-0000-00008A0A0000}"/>
    <cellStyle name="Millares 5 3 50" xfId="3006" xr:uid="{00000000-0005-0000-0000-00008B0A0000}"/>
    <cellStyle name="Millares 5 3 50 2" xfId="4127" xr:uid="{00000000-0005-0000-0000-00008C0A0000}"/>
    <cellStyle name="Millares 5 3 51" xfId="3007" xr:uid="{00000000-0005-0000-0000-00008D0A0000}"/>
    <cellStyle name="Millares 5 3 51 2" xfId="4128" xr:uid="{00000000-0005-0000-0000-00008E0A0000}"/>
    <cellStyle name="Millares 5 3 52" xfId="3008" xr:uid="{00000000-0005-0000-0000-00008F0A0000}"/>
    <cellStyle name="Millares 5 3 52 2" xfId="4129" xr:uid="{00000000-0005-0000-0000-0000900A0000}"/>
    <cellStyle name="Millares 5 3 53" xfId="3009" xr:uid="{00000000-0005-0000-0000-0000910A0000}"/>
    <cellStyle name="Millares 5 3 53 2" xfId="4130" xr:uid="{00000000-0005-0000-0000-0000920A0000}"/>
    <cellStyle name="Millares 5 3 54" xfId="3010" xr:uid="{00000000-0005-0000-0000-0000930A0000}"/>
    <cellStyle name="Millares 5 3 54 2" xfId="4131" xr:uid="{00000000-0005-0000-0000-0000940A0000}"/>
    <cellStyle name="Millares 5 3 55" xfId="3011" xr:uid="{00000000-0005-0000-0000-0000950A0000}"/>
    <cellStyle name="Millares 5 3 55 2" xfId="4132" xr:uid="{00000000-0005-0000-0000-0000960A0000}"/>
    <cellStyle name="Millares 5 3 56" xfId="3012" xr:uid="{00000000-0005-0000-0000-0000970A0000}"/>
    <cellStyle name="Millares 5 3 56 2" xfId="4133" xr:uid="{00000000-0005-0000-0000-0000980A0000}"/>
    <cellStyle name="Millares 5 3 57" xfId="3013" xr:uid="{00000000-0005-0000-0000-0000990A0000}"/>
    <cellStyle name="Millares 5 3 57 2" xfId="4134" xr:uid="{00000000-0005-0000-0000-00009A0A0000}"/>
    <cellStyle name="Millares 5 3 58" xfId="3014" xr:uid="{00000000-0005-0000-0000-00009B0A0000}"/>
    <cellStyle name="Millares 5 3 58 2" xfId="4135" xr:uid="{00000000-0005-0000-0000-00009C0A0000}"/>
    <cellStyle name="Millares 5 3 59" xfId="3015" xr:uid="{00000000-0005-0000-0000-00009D0A0000}"/>
    <cellStyle name="Millares 5 3 59 2" xfId="4136" xr:uid="{00000000-0005-0000-0000-00009E0A0000}"/>
    <cellStyle name="Millares 5 3 6" xfId="3016" xr:uid="{00000000-0005-0000-0000-00009F0A0000}"/>
    <cellStyle name="Millares 5 3 6 2" xfId="4137" xr:uid="{00000000-0005-0000-0000-0000A00A0000}"/>
    <cellStyle name="Millares 5 3 60" xfId="3017" xr:uid="{00000000-0005-0000-0000-0000A10A0000}"/>
    <cellStyle name="Millares 5 3 60 2" xfId="4138" xr:uid="{00000000-0005-0000-0000-0000A20A0000}"/>
    <cellStyle name="Millares 5 3 61" xfId="3018" xr:uid="{00000000-0005-0000-0000-0000A30A0000}"/>
    <cellStyle name="Millares 5 3 61 2" xfId="4139" xr:uid="{00000000-0005-0000-0000-0000A40A0000}"/>
    <cellStyle name="Millares 5 3 62" xfId="3019" xr:uid="{00000000-0005-0000-0000-0000A50A0000}"/>
    <cellStyle name="Millares 5 3 62 2" xfId="4140" xr:uid="{00000000-0005-0000-0000-0000A60A0000}"/>
    <cellStyle name="Millares 5 3 63" xfId="3020" xr:uid="{00000000-0005-0000-0000-0000A70A0000}"/>
    <cellStyle name="Millares 5 3 63 2" xfId="4141" xr:uid="{00000000-0005-0000-0000-0000A80A0000}"/>
    <cellStyle name="Millares 5 3 64" xfId="3021" xr:uid="{00000000-0005-0000-0000-0000A90A0000}"/>
    <cellStyle name="Millares 5 3 64 2" xfId="4142" xr:uid="{00000000-0005-0000-0000-0000AA0A0000}"/>
    <cellStyle name="Millares 5 3 65" xfId="3022" xr:uid="{00000000-0005-0000-0000-0000AB0A0000}"/>
    <cellStyle name="Millares 5 3 65 2" xfId="4143" xr:uid="{00000000-0005-0000-0000-0000AC0A0000}"/>
    <cellStyle name="Millares 5 3 66" xfId="3023" xr:uid="{00000000-0005-0000-0000-0000AD0A0000}"/>
    <cellStyle name="Millares 5 3 66 2" xfId="4144" xr:uid="{00000000-0005-0000-0000-0000AE0A0000}"/>
    <cellStyle name="Millares 5 3 67" xfId="3024" xr:uid="{00000000-0005-0000-0000-0000AF0A0000}"/>
    <cellStyle name="Millares 5 3 67 2" xfId="4145" xr:uid="{00000000-0005-0000-0000-0000B00A0000}"/>
    <cellStyle name="Millares 5 3 68" xfId="3025" xr:uid="{00000000-0005-0000-0000-0000B10A0000}"/>
    <cellStyle name="Millares 5 3 68 2" xfId="4146" xr:uid="{00000000-0005-0000-0000-0000B20A0000}"/>
    <cellStyle name="Millares 5 3 69" xfId="3026" xr:uid="{00000000-0005-0000-0000-0000B30A0000}"/>
    <cellStyle name="Millares 5 3 69 2" xfId="4147" xr:uid="{00000000-0005-0000-0000-0000B40A0000}"/>
    <cellStyle name="Millares 5 3 7" xfId="3027" xr:uid="{00000000-0005-0000-0000-0000B50A0000}"/>
    <cellStyle name="Millares 5 3 7 2" xfId="4148" xr:uid="{00000000-0005-0000-0000-0000B60A0000}"/>
    <cellStyle name="Millares 5 3 70" xfId="3028" xr:uid="{00000000-0005-0000-0000-0000B70A0000}"/>
    <cellStyle name="Millares 5 3 70 2" xfId="4149" xr:uid="{00000000-0005-0000-0000-0000B80A0000}"/>
    <cellStyle name="Millares 5 3 71" xfId="3029" xr:uid="{00000000-0005-0000-0000-0000B90A0000}"/>
    <cellStyle name="Millares 5 3 71 2" xfId="4150" xr:uid="{00000000-0005-0000-0000-0000BA0A0000}"/>
    <cellStyle name="Millares 5 3 72" xfId="3030" xr:uid="{00000000-0005-0000-0000-0000BB0A0000}"/>
    <cellStyle name="Millares 5 3 72 2" xfId="4151" xr:uid="{00000000-0005-0000-0000-0000BC0A0000}"/>
    <cellStyle name="Millares 5 3 73" xfId="3031" xr:uid="{00000000-0005-0000-0000-0000BD0A0000}"/>
    <cellStyle name="Millares 5 3 73 2" xfId="4152" xr:uid="{00000000-0005-0000-0000-0000BE0A0000}"/>
    <cellStyle name="Millares 5 3 74" xfId="3032" xr:uid="{00000000-0005-0000-0000-0000BF0A0000}"/>
    <cellStyle name="Millares 5 3 74 2" xfId="4153" xr:uid="{00000000-0005-0000-0000-0000C00A0000}"/>
    <cellStyle name="Millares 5 3 75" xfId="3033" xr:uid="{00000000-0005-0000-0000-0000C10A0000}"/>
    <cellStyle name="Millares 5 3 75 2" xfId="4154" xr:uid="{00000000-0005-0000-0000-0000C20A0000}"/>
    <cellStyle name="Millares 5 3 76" xfId="3034" xr:uid="{00000000-0005-0000-0000-0000C30A0000}"/>
    <cellStyle name="Millares 5 3 76 2" xfId="4155" xr:uid="{00000000-0005-0000-0000-0000C40A0000}"/>
    <cellStyle name="Millares 5 3 77" xfId="3035" xr:uid="{00000000-0005-0000-0000-0000C50A0000}"/>
    <cellStyle name="Millares 5 3 77 2" xfId="4156" xr:uid="{00000000-0005-0000-0000-0000C60A0000}"/>
    <cellStyle name="Millares 5 3 78" xfId="3036" xr:uid="{00000000-0005-0000-0000-0000C70A0000}"/>
    <cellStyle name="Millares 5 3 78 2" xfId="4157" xr:uid="{00000000-0005-0000-0000-0000C80A0000}"/>
    <cellStyle name="Millares 5 3 79" xfId="3037" xr:uid="{00000000-0005-0000-0000-0000C90A0000}"/>
    <cellStyle name="Millares 5 3 79 2" xfId="4158" xr:uid="{00000000-0005-0000-0000-0000CA0A0000}"/>
    <cellStyle name="Millares 5 3 8" xfId="3038" xr:uid="{00000000-0005-0000-0000-0000CB0A0000}"/>
    <cellStyle name="Millares 5 3 8 2" xfId="4159" xr:uid="{00000000-0005-0000-0000-0000CC0A0000}"/>
    <cellStyle name="Millares 5 3 80" xfId="3039" xr:uid="{00000000-0005-0000-0000-0000CD0A0000}"/>
    <cellStyle name="Millares 5 3 80 2" xfId="4160" xr:uid="{00000000-0005-0000-0000-0000CE0A0000}"/>
    <cellStyle name="Millares 5 3 81" xfId="3040" xr:uid="{00000000-0005-0000-0000-0000CF0A0000}"/>
    <cellStyle name="Millares 5 3 81 2" xfId="4161" xr:uid="{00000000-0005-0000-0000-0000D00A0000}"/>
    <cellStyle name="Millares 5 3 82" xfId="3041" xr:uid="{00000000-0005-0000-0000-0000D10A0000}"/>
    <cellStyle name="Millares 5 3 82 2" xfId="4162" xr:uid="{00000000-0005-0000-0000-0000D20A0000}"/>
    <cellStyle name="Millares 5 3 83" xfId="3042" xr:uid="{00000000-0005-0000-0000-0000D30A0000}"/>
    <cellStyle name="Millares 5 3 83 2" xfId="4163" xr:uid="{00000000-0005-0000-0000-0000D40A0000}"/>
    <cellStyle name="Millares 5 3 84" xfId="3043" xr:uid="{00000000-0005-0000-0000-0000D50A0000}"/>
    <cellStyle name="Millares 5 3 84 2" xfId="4164" xr:uid="{00000000-0005-0000-0000-0000D60A0000}"/>
    <cellStyle name="Millares 5 3 85" xfId="3044" xr:uid="{00000000-0005-0000-0000-0000D70A0000}"/>
    <cellStyle name="Millares 5 3 85 2" xfId="4165" xr:uid="{00000000-0005-0000-0000-0000D80A0000}"/>
    <cellStyle name="Millares 5 3 86" xfId="3045" xr:uid="{00000000-0005-0000-0000-0000D90A0000}"/>
    <cellStyle name="Millares 5 3 86 2" xfId="4166" xr:uid="{00000000-0005-0000-0000-0000DA0A0000}"/>
    <cellStyle name="Millares 5 3 87" xfId="3046" xr:uid="{00000000-0005-0000-0000-0000DB0A0000}"/>
    <cellStyle name="Millares 5 3 87 2" xfId="4167" xr:uid="{00000000-0005-0000-0000-0000DC0A0000}"/>
    <cellStyle name="Millares 5 3 88" xfId="3047" xr:uid="{00000000-0005-0000-0000-0000DD0A0000}"/>
    <cellStyle name="Millares 5 3 88 2" xfId="4168" xr:uid="{00000000-0005-0000-0000-0000DE0A0000}"/>
    <cellStyle name="Millares 5 3 89" xfId="3048" xr:uid="{00000000-0005-0000-0000-0000DF0A0000}"/>
    <cellStyle name="Millares 5 3 89 2" xfId="4169" xr:uid="{00000000-0005-0000-0000-0000E00A0000}"/>
    <cellStyle name="Millares 5 3 9" xfId="3049" xr:uid="{00000000-0005-0000-0000-0000E10A0000}"/>
    <cellStyle name="Millares 5 3 9 2" xfId="4170" xr:uid="{00000000-0005-0000-0000-0000E20A0000}"/>
    <cellStyle name="Millares 5 3 90" xfId="3050" xr:uid="{00000000-0005-0000-0000-0000E30A0000}"/>
    <cellStyle name="Millares 5 3 90 2" xfId="4171" xr:uid="{00000000-0005-0000-0000-0000E40A0000}"/>
    <cellStyle name="Millares 5 3 91" xfId="3051" xr:uid="{00000000-0005-0000-0000-0000E50A0000}"/>
    <cellStyle name="Millares 5 3 91 2" xfId="4172" xr:uid="{00000000-0005-0000-0000-0000E60A0000}"/>
    <cellStyle name="Millares 5 3 92" xfId="3052" xr:uid="{00000000-0005-0000-0000-0000E70A0000}"/>
    <cellStyle name="Millares 5 3 92 2" xfId="4173" xr:uid="{00000000-0005-0000-0000-0000E80A0000}"/>
    <cellStyle name="Millares 5 3 93" xfId="3053" xr:uid="{00000000-0005-0000-0000-0000E90A0000}"/>
    <cellStyle name="Millares 5 3 93 2" xfId="4174" xr:uid="{00000000-0005-0000-0000-0000EA0A0000}"/>
    <cellStyle name="Millares 5 3 94" xfId="3054" xr:uid="{00000000-0005-0000-0000-0000EB0A0000}"/>
    <cellStyle name="Millares 5 3 94 2" xfId="4175" xr:uid="{00000000-0005-0000-0000-0000EC0A0000}"/>
    <cellStyle name="Millares 5 3 95" xfId="3055" xr:uid="{00000000-0005-0000-0000-0000ED0A0000}"/>
    <cellStyle name="Millares 5 3 95 2" xfId="4176" xr:uid="{00000000-0005-0000-0000-0000EE0A0000}"/>
    <cellStyle name="Millares 5 3 96" xfId="3056" xr:uid="{00000000-0005-0000-0000-0000EF0A0000}"/>
    <cellStyle name="Millares 5 3 96 2" xfId="4177" xr:uid="{00000000-0005-0000-0000-0000F00A0000}"/>
    <cellStyle name="Millares 5 3 97" xfId="3057" xr:uid="{00000000-0005-0000-0000-0000F10A0000}"/>
    <cellStyle name="Millares 5 3 97 2" xfId="4178" xr:uid="{00000000-0005-0000-0000-0000F20A0000}"/>
    <cellStyle name="Millares 5 3 98" xfId="3058" xr:uid="{00000000-0005-0000-0000-0000F30A0000}"/>
    <cellStyle name="Millares 5 3 98 2" xfId="4179" xr:uid="{00000000-0005-0000-0000-0000F40A0000}"/>
    <cellStyle name="Millares 5 3 99" xfId="3059" xr:uid="{00000000-0005-0000-0000-0000F50A0000}"/>
    <cellStyle name="Millares 5 3 99 2" xfId="4180" xr:uid="{00000000-0005-0000-0000-0000F60A0000}"/>
    <cellStyle name="Millares 5 30" xfId="3060" xr:uid="{00000000-0005-0000-0000-0000F70A0000}"/>
    <cellStyle name="Millares 5 30 2" xfId="4181" xr:uid="{00000000-0005-0000-0000-0000F80A0000}"/>
    <cellStyle name="Millares 5 31" xfId="3061" xr:uid="{00000000-0005-0000-0000-0000F90A0000}"/>
    <cellStyle name="Millares 5 31 2" xfId="4182" xr:uid="{00000000-0005-0000-0000-0000FA0A0000}"/>
    <cellStyle name="Millares 5 32" xfId="3062" xr:uid="{00000000-0005-0000-0000-0000FB0A0000}"/>
    <cellStyle name="Millares 5 32 2" xfId="4183" xr:uid="{00000000-0005-0000-0000-0000FC0A0000}"/>
    <cellStyle name="Millares 5 33" xfId="3063" xr:uid="{00000000-0005-0000-0000-0000FD0A0000}"/>
    <cellStyle name="Millares 5 33 2" xfId="4184" xr:uid="{00000000-0005-0000-0000-0000FE0A0000}"/>
    <cellStyle name="Millares 5 34" xfId="3064" xr:uid="{00000000-0005-0000-0000-0000FF0A0000}"/>
    <cellStyle name="Millares 5 34 2" xfId="4185" xr:uid="{00000000-0005-0000-0000-0000000B0000}"/>
    <cellStyle name="Millares 5 35" xfId="3065" xr:uid="{00000000-0005-0000-0000-0000010B0000}"/>
    <cellStyle name="Millares 5 35 2" xfId="4186" xr:uid="{00000000-0005-0000-0000-0000020B0000}"/>
    <cellStyle name="Millares 5 36" xfId="3066" xr:uid="{00000000-0005-0000-0000-0000030B0000}"/>
    <cellStyle name="Millares 5 36 2" xfId="4187" xr:uid="{00000000-0005-0000-0000-0000040B0000}"/>
    <cellStyle name="Millares 5 37" xfId="3067" xr:uid="{00000000-0005-0000-0000-0000050B0000}"/>
    <cellStyle name="Millares 5 37 2" xfId="4188" xr:uid="{00000000-0005-0000-0000-0000060B0000}"/>
    <cellStyle name="Millares 5 38" xfId="3068" xr:uid="{00000000-0005-0000-0000-0000070B0000}"/>
    <cellStyle name="Millares 5 38 2" xfId="4189" xr:uid="{00000000-0005-0000-0000-0000080B0000}"/>
    <cellStyle name="Millares 5 39" xfId="3069" xr:uid="{00000000-0005-0000-0000-0000090B0000}"/>
    <cellStyle name="Millares 5 39 2" xfId="4190" xr:uid="{00000000-0005-0000-0000-00000A0B0000}"/>
    <cellStyle name="Millares 5 4" xfId="122" xr:uid="{00000000-0005-0000-0000-00000B0B0000}"/>
    <cellStyle name="Millares 5 4 10" xfId="3071" xr:uid="{00000000-0005-0000-0000-00000C0B0000}"/>
    <cellStyle name="Millares 5 4 10 2" xfId="4191" xr:uid="{00000000-0005-0000-0000-00000D0B0000}"/>
    <cellStyle name="Millares 5 4 100" xfId="3072" xr:uid="{00000000-0005-0000-0000-00000E0B0000}"/>
    <cellStyle name="Millares 5 4 100 2" xfId="4192" xr:uid="{00000000-0005-0000-0000-00000F0B0000}"/>
    <cellStyle name="Millares 5 4 101" xfId="3073" xr:uid="{00000000-0005-0000-0000-0000100B0000}"/>
    <cellStyle name="Millares 5 4 101 2" xfId="4193" xr:uid="{00000000-0005-0000-0000-0000110B0000}"/>
    <cellStyle name="Millares 5 4 102" xfId="3074" xr:uid="{00000000-0005-0000-0000-0000120B0000}"/>
    <cellStyle name="Millares 5 4 102 2" xfId="4194" xr:uid="{00000000-0005-0000-0000-0000130B0000}"/>
    <cellStyle name="Millares 5 4 103" xfId="3075" xr:uid="{00000000-0005-0000-0000-0000140B0000}"/>
    <cellStyle name="Millares 5 4 103 2" xfId="4195" xr:uid="{00000000-0005-0000-0000-0000150B0000}"/>
    <cellStyle name="Millares 5 4 104" xfId="3076" xr:uid="{00000000-0005-0000-0000-0000160B0000}"/>
    <cellStyle name="Millares 5 4 104 2" xfId="4196" xr:uid="{00000000-0005-0000-0000-0000170B0000}"/>
    <cellStyle name="Millares 5 4 105" xfId="3077" xr:uid="{00000000-0005-0000-0000-0000180B0000}"/>
    <cellStyle name="Millares 5 4 105 2" xfId="4197" xr:uid="{00000000-0005-0000-0000-0000190B0000}"/>
    <cellStyle name="Millares 5 4 106" xfId="3078" xr:uid="{00000000-0005-0000-0000-00001A0B0000}"/>
    <cellStyle name="Millares 5 4 106 2" xfId="4198" xr:uid="{00000000-0005-0000-0000-00001B0B0000}"/>
    <cellStyle name="Millares 5 4 107" xfId="3079" xr:uid="{00000000-0005-0000-0000-00001C0B0000}"/>
    <cellStyle name="Millares 5 4 107 2" xfId="4199" xr:uid="{00000000-0005-0000-0000-00001D0B0000}"/>
    <cellStyle name="Millares 5 4 108" xfId="3080" xr:uid="{00000000-0005-0000-0000-00001E0B0000}"/>
    <cellStyle name="Millares 5 4 108 2" xfId="4200" xr:uid="{00000000-0005-0000-0000-00001F0B0000}"/>
    <cellStyle name="Millares 5 4 109" xfId="3081" xr:uid="{00000000-0005-0000-0000-0000200B0000}"/>
    <cellStyle name="Millares 5 4 109 2" xfId="4201" xr:uid="{00000000-0005-0000-0000-0000210B0000}"/>
    <cellStyle name="Millares 5 4 11" xfId="3082" xr:uid="{00000000-0005-0000-0000-0000220B0000}"/>
    <cellStyle name="Millares 5 4 11 2" xfId="4202" xr:uid="{00000000-0005-0000-0000-0000230B0000}"/>
    <cellStyle name="Millares 5 4 110" xfId="3083" xr:uid="{00000000-0005-0000-0000-0000240B0000}"/>
    <cellStyle name="Millares 5 4 110 2" xfId="4203" xr:uid="{00000000-0005-0000-0000-0000250B0000}"/>
    <cellStyle name="Millares 5 4 111" xfId="3084" xr:uid="{00000000-0005-0000-0000-0000260B0000}"/>
    <cellStyle name="Millares 5 4 111 2" xfId="4204" xr:uid="{00000000-0005-0000-0000-0000270B0000}"/>
    <cellStyle name="Millares 5 4 112" xfId="3085" xr:uid="{00000000-0005-0000-0000-0000280B0000}"/>
    <cellStyle name="Millares 5 4 112 2" xfId="4205" xr:uid="{00000000-0005-0000-0000-0000290B0000}"/>
    <cellStyle name="Millares 5 4 113" xfId="3086" xr:uid="{00000000-0005-0000-0000-00002A0B0000}"/>
    <cellStyle name="Millares 5 4 113 2" xfId="4206" xr:uid="{00000000-0005-0000-0000-00002B0B0000}"/>
    <cellStyle name="Millares 5 4 114" xfId="3087" xr:uid="{00000000-0005-0000-0000-00002C0B0000}"/>
    <cellStyle name="Millares 5 4 114 2" xfId="4207" xr:uid="{00000000-0005-0000-0000-00002D0B0000}"/>
    <cellStyle name="Millares 5 4 115" xfId="3088" xr:uid="{00000000-0005-0000-0000-00002E0B0000}"/>
    <cellStyle name="Millares 5 4 115 2" xfId="4208" xr:uid="{00000000-0005-0000-0000-00002F0B0000}"/>
    <cellStyle name="Millares 5 4 116" xfId="3089" xr:uid="{00000000-0005-0000-0000-0000300B0000}"/>
    <cellStyle name="Millares 5 4 116 2" xfId="4209" xr:uid="{00000000-0005-0000-0000-0000310B0000}"/>
    <cellStyle name="Millares 5 4 117" xfId="3090" xr:uid="{00000000-0005-0000-0000-0000320B0000}"/>
    <cellStyle name="Millares 5 4 117 2" xfId="4210" xr:uid="{00000000-0005-0000-0000-0000330B0000}"/>
    <cellStyle name="Millares 5 4 118" xfId="3091" xr:uid="{00000000-0005-0000-0000-0000340B0000}"/>
    <cellStyle name="Millares 5 4 118 2" xfId="4211" xr:uid="{00000000-0005-0000-0000-0000350B0000}"/>
    <cellStyle name="Millares 5 4 119" xfId="3092" xr:uid="{00000000-0005-0000-0000-0000360B0000}"/>
    <cellStyle name="Millares 5 4 119 2" xfId="4212" xr:uid="{00000000-0005-0000-0000-0000370B0000}"/>
    <cellStyle name="Millares 5 4 12" xfId="3093" xr:uid="{00000000-0005-0000-0000-0000380B0000}"/>
    <cellStyle name="Millares 5 4 12 2" xfId="4213" xr:uid="{00000000-0005-0000-0000-0000390B0000}"/>
    <cellStyle name="Millares 5 4 120" xfId="3094" xr:uid="{00000000-0005-0000-0000-00003A0B0000}"/>
    <cellStyle name="Millares 5 4 120 2" xfId="4214" xr:uid="{00000000-0005-0000-0000-00003B0B0000}"/>
    <cellStyle name="Millares 5 4 121" xfId="3095" xr:uid="{00000000-0005-0000-0000-00003C0B0000}"/>
    <cellStyle name="Millares 5 4 121 2" xfId="4215" xr:uid="{00000000-0005-0000-0000-00003D0B0000}"/>
    <cellStyle name="Millares 5 4 122" xfId="3096" xr:uid="{00000000-0005-0000-0000-00003E0B0000}"/>
    <cellStyle name="Millares 5 4 122 2" xfId="4216" xr:uid="{00000000-0005-0000-0000-00003F0B0000}"/>
    <cellStyle name="Millares 5 4 123" xfId="3097" xr:uid="{00000000-0005-0000-0000-0000400B0000}"/>
    <cellStyle name="Millares 5 4 123 2" xfId="4217" xr:uid="{00000000-0005-0000-0000-0000410B0000}"/>
    <cellStyle name="Millares 5 4 124" xfId="3098" xr:uid="{00000000-0005-0000-0000-0000420B0000}"/>
    <cellStyle name="Millares 5 4 124 2" xfId="4218" xr:uid="{00000000-0005-0000-0000-0000430B0000}"/>
    <cellStyle name="Millares 5 4 125" xfId="3099" xr:uid="{00000000-0005-0000-0000-0000440B0000}"/>
    <cellStyle name="Millares 5 4 125 2" xfId="4219" xr:uid="{00000000-0005-0000-0000-0000450B0000}"/>
    <cellStyle name="Millares 5 4 126" xfId="3100" xr:uid="{00000000-0005-0000-0000-0000460B0000}"/>
    <cellStyle name="Millares 5 4 126 2" xfId="4220" xr:uid="{00000000-0005-0000-0000-0000470B0000}"/>
    <cellStyle name="Millares 5 4 127" xfId="3101" xr:uid="{00000000-0005-0000-0000-0000480B0000}"/>
    <cellStyle name="Millares 5 4 127 2" xfId="4221" xr:uid="{00000000-0005-0000-0000-0000490B0000}"/>
    <cellStyle name="Millares 5 4 128" xfId="3102" xr:uid="{00000000-0005-0000-0000-00004A0B0000}"/>
    <cellStyle name="Millares 5 4 128 2" xfId="4222" xr:uid="{00000000-0005-0000-0000-00004B0B0000}"/>
    <cellStyle name="Millares 5 4 129" xfId="3103" xr:uid="{00000000-0005-0000-0000-00004C0B0000}"/>
    <cellStyle name="Millares 5 4 129 2" xfId="4223" xr:uid="{00000000-0005-0000-0000-00004D0B0000}"/>
    <cellStyle name="Millares 5 4 13" xfId="3104" xr:uid="{00000000-0005-0000-0000-00004E0B0000}"/>
    <cellStyle name="Millares 5 4 13 2" xfId="4224" xr:uid="{00000000-0005-0000-0000-00004F0B0000}"/>
    <cellStyle name="Millares 5 4 130" xfId="3105" xr:uid="{00000000-0005-0000-0000-0000500B0000}"/>
    <cellStyle name="Millares 5 4 130 2" xfId="4225" xr:uid="{00000000-0005-0000-0000-0000510B0000}"/>
    <cellStyle name="Millares 5 4 131" xfId="3106" xr:uid="{00000000-0005-0000-0000-0000520B0000}"/>
    <cellStyle name="Millares 5 4 131 2" xfId="4226" xr:uid="{00000000-0005-0000-0000-0000530B0000}"/>
    <cellStyle name="Millares 5 4 132" xfId="3107" xr:uid="{00000000-0005-0000-0000-0000540B0000}"/>
    <cellStyle name="Millares 5 4 132 2" xfId="4227" xr:uid="{00000000-0005-0000-0000-0000550B0000}"/>
    <cellStyle name="Millares 5 4 133" xfId="3108" xr:uid="{00000000-0005-0000-0000-0000560B0000}"/>
    <cellStyle name="Millares 5 4 133 2" xfId="4228" xr:uid="{00000000-0005-0000-0000-0000570B0000}"/>
    <cellStyle name="Millares 5 4 134" xfId="3109" xr:uid="{00000000-0005-0000-0000-0000580B0000}"/>
    <cellStyle name="Millares 5 4 134 2" xfId="4229" xr:uid="{00000000-0005-0000-0000-0000590B0000}"/>
    <cellStyle name="Millares 5 4 135" xfId="3110" xr:uid="{00000000-0005-0000-0000-00005A0B0000}"/>
    <cellStyle name="Millares 5 4 135 2" xfId="4230" xr:uid="{00000000-0005-0000-0000-00005B0B0000}"/>
    <cellStyle name="Millares 5 4 136" xfId="3111" xr:uid="{00000000-0005-0000-0000-00005C0B0000}"/>
    <cellStyle name="Millares 5 4 136 2" xfId="4231" xr:uid="{00000000-0005-0000-0000-00005D0B0000}"/>
    <cellStyle name="Millares 5 4 137" xfId="3112" xr:uid="{00000000-0005-0000-0000-00005E0B0000}"/>
    <cellStyle name="Millares 5 4 137 2" xfId="4232" xr:uid="{00000000-0005-0000-0000-00005F0B0000}"/>
    <cellStyle name="Millares 5 4 138" xfId="3113" xr:uid="{00000000-0005-0000-0000-0000600B0000}"/>
    <cellStyle name="Millares 5 4 138 2" xfId="4233" xr:uid="{00000000-0005-0000-0000-0000610B0000}"/>
    <cellStyle name="Millares 5 4 139" xfId="3114" xr:uid="{00000000-0005-0000-0000-0000620B0000}"/>
    <cellStyle name="Millares 5 4 139 2" xfId="4234" xr:uid="{00000000-0005-0000-0000-0000630B0000}"/>
    <cellStyle name="Millares 5 4 14" xfId="3115" xr:uid="{00000000-0005-0000-0000-0000640B0000}"/>
    <cellStyle name="Millares 5 4 14 2" xfId="4235" xr:uid="{00000000-0005-0000-0000-0000650B0000}"/>
    <cellStyle name="Millares 5 4 140" xfId="3116" xr:uid="{00000000-0005-0000-0000-0000660B0000}"/>
    <cellStyle name="Millares 5 4 140 2" xfId="4236" xr:uid="{00000000-0005-0000-0000-0000670B0000}"/>
    <cellStyle name="Millares 5 4 141" xfId="3117" xr:uid="{00000000-0005-0000-0000-0000680B0000}"/>
    <cellStyle name="Millares 5 4 141 2" xfId="4237" xr:uid="{00000000-0005-0000-0000-0000690B0000}"/>
    <cellStyle name="Millares 5 4 142" xfId="3118" xr:uid="{00000000-0005-0000-0000-00006A0B0000}"/>
    <cellStyle name="Millares 5 4 142 2" xfId="4238" xr:uid="{00000000-0005-0000-0000-00006B0B0000}"/>
    <cellStyle name="Millares 5 4 143" xfId="3119" xr:uid="{00000000-0005-0000-0000-00006C0B0000}"/>
    <cellStyle name="Millares 5 4 143 2" xfId="4239" xr:uid="{00000000-0005-0000-0000-00006D0B0000}"/>
    <cellStyle name="Millares 5 4 144" xfId="3120" xr:uid="{00000000-0005-0000-0000-00006E0B0000}"/>
    <cellStyle name="Millares 5 4 144 2" xfId="4240" xr:uid="{00000000-0005-0000-0000-00006F0B0000}"/>
    <cellStyle name="Millares 5 4 145" xfId="3121" xr:uid="{00000000-0005-0000-0000-0000700B0000}"/>
    <cellStyle name="Millares 5 4 145 2" xfId="4241" xr:uid="{00000000-0005-0000-0000-0000710B0000}"/>
    <cellStyle name="Millares 5 4 146" xfId="3122" xr:uid="{00000000-0005-0000-0000-0000720B0000}"/>
    <cellStyle name="Millares 5 4 146 2" xfId="4242" xr:uid="{00000000-0005-0000-0000-0000730B0000}"/>
    <cellStyle name="Millares 5 4 147" xfId="3123" xr:uid="{00000000-0005-0000-0000-0000740B0000}"/>
    <cellStyle name="Millares 5 4 147 2" xfId="4243" xr:uid="{00000000-0005-0000-0000-0000750B0000}"/>
    <cellStyle name="Millares 5 4 148" xfId="3124" xr:uid="{00000000-0005-0000-0000-0000760B0000}"/>
    <cellStyle name="Millares 5 4 148 2" xfId="4244" xr:uid="{00000000-0005-0000-0000-0000770B0000}"/>
    <cellStyle name="Millares 5 4 149" xfId="3070" xr:uid="{00000000-0005-0000-0000-0000780B0000}"/>
    <cellStyle name="Millares 5 4 15" xfId="3125" xr:uid="{00000000-0005-0000-0000-0000790B0000}"/>
    <cellStyle name="Millares 5 4 15 2" xfId="4245" xr:uid="{00000000-0005-0000-0000-00007A0B0000}"/>
    <cellStyle name="Millares 5 4 150" xfId="3510" xr:uid="{00000000-0005-0000-0000-00007B0B0000}"/>
    <cellStyle name="Millares 5 4 16" xfId="3126" xr:uid="{00000000-0005-0000-0000-00007C0B0000}"/>
    <cellStyle name="Millares 5 4 16 2" xfId="4246" xr:uid="{00000000-0005-0000-0000-00007D0B0000}"/>
    <cellStyle name="Millares 5 4 17" xfId="3127" xr:uid="{00000000-0005-0000-0000-00007E0B0000}"/>
    <cellStyle name="Millares 5 4 17 2" xfId="4247" xr:uid="{00000000-0005-0000-0000-00007F0B0000}"/>
    <cellStyle name="Millares 5 4 18" xfId="3128" xr:uid="{00000000-0005-0000-0000-0000800B0000}"/>
    <cellStyle name="Millares 5 4 18 2" xfId="4248" xr:uid="{00000000-0005-0000-0000-0000810B0000}"/>
    <cellStyle name="Millares 5 4 19" xfId="3129" xr:uid="{00000000-0005-0000-0000-0000820B0000}"/>
    <cellStyle name="Millares 5 4 19 2" xfId="4249" xr:uid="{00000000-0005-0000-0000-0000830B0000}"/>
    <cellStyle name="Millares 5 4 2" xfId="3130" xr:uid="{00000000-0005-0000-0000-0000840B0000}"/>
    <cellStyle name="Millares 5 4 2 2" xfId="4250" xr:uid="{00000000-0005-0000-0000-0000850B0000}"/>
    <cellStyle name="Millares 5 4 20" xfId="3131" xr:uid="{00000000-0005-0000-0000-0000860B0000}"/>
    <cellStyle name="Millares 5 4 20 2" xfId="4251" xr:uid="{00000000-0005-0000-0000-0000870B0000}"/>
    <cellStyle name="Millares 5 4 21" xfId="3132" xr:uid="{00000000-0005-0000-0000-0000880B0000}"/>
    <cellStyle name="Millares 5 4 21 2" xfId="4252" xr:uid="{00000000-0005-0000-0000-0000890B0000}"/>
    <cellStyle name="Millares 5 4 22" xfId="3133" xr:uid="{00000000-0005-0000-0000-00008A0B0000}"/>
    <cellStyle name="Millares 5 4 22 2" xfId="4253" xr:uid="{00000000-0005-0000-0000-00008B0B0000}"/>
    <cellStyle name="Millares 5 4 23" xfId="3134" xr:uid="{00000000-0005-0000-0000-00008C0B0000}"/>
    <cellStyle name="Millares 5 4 23 2" xfId="4254" xr:uid="{00000000-0005-0000-0000-00008D0B0000}"/>
    <cellStyle name="Millares 5 4 24" xfId="3135" xr:uid="{00000000-0005-0000-0000-00008E0B0000}"/>
    <cellStyle name="Millares 5 4 24 2" xfId="4255" xr:uid="{00000000-0005-0000-0000-00008F0B0000}"/>
    <cellStyle name="Millares 5 4 25" xfId="3136" xr:uid="{00000000-0005-0000-0000-0000900B0000}"/>
    <cellStyle name="Millares 5 4 25 2" xfId="4256" xr:uid="{00000000-0005-0000-0000-0000910B0000}"/>
    <cellStyle name="Millares 5 4 26" xfId="3137" xr:uid="{00000000-0005-0000-0000-0000920B0000}"/>
    <cellStyle name="Millares 5 4 26 2" xfId="4257" xr:uid="{00000000-0005-0000-0000-0000930B0000}"/>
    <cellStyle name="Millares 5 4 27" xfId="3138" xr:uid="{00000000-0005-0000-0000-0000940B0000}"/>
    <cellStyle name="Millares 5 4 27 2" xfId="4258" xr:uid="{00000000-0005-0000-0000-0000950B0000}"/>
    <cellStyle name="Millares 5 4 28" xfId="3139" xr:uid="{00000000-0005-0000-0000-0000960B0000}"/>
    <cellStyle name="Millares 5 4 28 2" xfId="4259" xr:uid="{00000000-0005-0000-0000-0000970B0000}"/>
    <cellStyle name="Millares 5 4 29" xfId="3140" xr:uid="{00000000-0005-0000-0000-0000980B0000}"/>
    <cellStyle name="Millares 5 4 29 2" xfId="4260" xr:uid="{00000000-0005-0000-0000-0000990B0000}"/>
    <cellStyle name="Millares 5 4 3" xfId="3141" xr:uid="{00000000-0005-0000-0000-00009A0B0000}"/>
    <cellStyle name="Millares 5 4 3 2" xfId="4261" xr:uid="{00000000-0005-0000-0000-00009B0B0000}"/>
    <cellStyle name="Millares 5 4 30" xfId="3142" xr:uid="{00000000-0005-0000-0000-00009C0B0000}"/>
    <cellStyle name="Millares 5 4 30 2" xfId="4262" xr:uid="{00000000-0005-0000-0000-00009D0B0000}"/>
    <cellStyle name="Millares 5 4 31" xfId="3143" xr:uid="{00000000-0005-0000-0000-00009E0B0000}"/>
    <cellStyle name="Millares 5 4 31 2" xfId="4263" xr:uid="{00000000-0005-0000-0000-00009F0B0000}"/>
    <cellStyle name="Millares 5 4 32" xfId="3144" xr:uid="{00000000-0005-0000-0000-0000A00B0000}"/>
    <cellStyle name="Millares 5 4 32 2" xfId="4264" xr:uid="{00000000-0005-0000-0000-0000A10B0000}"/>
    <cellStyle name="Millares 5 4 33" xfId="3145" xr:uid="{00000000-0005-0000-0000-0000A20B0000}"/>
    <cellStyle name="Millares 5 4 33 2" xfId="4265" xr:uid="{00000000-0005-0000-0000-0000A30B0000}"/>
    <cellStyle name="Millares 5 4 34" xfId="3146" xr:uid="{00000000-0005-0000-0000-0000A40B0000}"/>
    <cellStyle name="Millares 5 4 34 2" xfId="4266" xr:uid="{00000000-0005-0000-0000-0000A50B0000}"/>
    <cellStyle name="Millares 5 4 35" xfId="3147" xr:uid="{00000000-0005-0000-0000-0000A60B0000}"/>
    <cellStyle name="Millares 5 4 35 2" xfId="4267" xr:uid="{00000000-0005-0000-0000-0000A70B0000}"/>
    <cellStyle name="Millares 5 4 36" xfId="3148" xr:uid="{00000000-0005-0000-0000-0000A80B0000}"/>
    <cellStyle name="Millares 5 4 36 2" xfId="4268" xr:uid="{00000000-0005-0000-0000-0000A90B0000}"/>
    <cellStyle name="Millares 5 4 37" xfId="3149" xr:uid="{00000000-0005-0000-0000-0000AA0B0000}"/>
    <cellStyle name="Millares 5 4 37 2" xfId="4269" xr:uid="{00000000-0005-0000-0000-0000AB0B0000}"/>
    <cellStyle name="Millares 5 4 38" xfId="3150" xr:uid="{00000000-0005-0000-0000-0000AC0B0000}"/>
    <cellStyle name="Millares 5 4 38 2" xfId="4270" xr:uid="{00000000-0005-0000-0000-0000AD0B0000}"/>
    <cellStyle name="Millares 5 4 39" xfId="3151" xr:uid="{00000000-0005-0000-0000-0000AE0B0000}"/>
    <cellStyle name="Millares 5 4 39 2" xfId="4271" xr:uid="{00000000-0005-0000-0000-0000AF0B0000}"/>
    <cellStyle name="Millares 5 4 4" xfId="3152" xr:uid="{00000000-0005-0000-0000-0000B00B0000}"/>
    <cellStyle name="Millares 5 4 4 2" xfId="4272" xr:uid="{00000000-0005-0000-0000-0000B10B0000}"/>
    <cellStyle name="Millares 5 4 40" xfId="3153" xr:uid="{00000000-0005-0000-0000-0000B20B0000}"/>
    <cellStyle name="Millares 5 4 40 2" xfId="4273" xr:uid="{00000000-0005-0000-0000-0000B30B0000}"/>
    <cellStyle name="Millares 5 4 41" xfId="3154" xr:uid="{00000000-0005-0000-0000-0000B40B0000}"/>
    <cellStyle name="Millares 5 4 41 2" xfId="4274" xr:uid="{00000000-0005-0000-0000-0000B50B0000}"/>
    <cellStyle name="Millares 5 4 42" xfId="3155" xr:uid="{00000000-0005-0000-0000-0000B60B0000}"/>
    <cellStyle name="Millares 5 4 42 2" xfId="4275" xr:uid="{00000000-0005-0000-0000-0000B70B0000}"/>
    <cellStyle name="Millares 5 4 43" xfId="3156" xr:uid="{00000000-0005-0000-0000-0000B80B0000}"/>
    <cellStyle name="Millares 5 4 43 2" xfId="4276" xr:uid="{00000000-0005-0000-0000-0000B90B0000}"/>
    <cellStyle name="Millares 5 4 44" xfId="3157" xr:uid="{00000000-0005-0000-0000-0000BA0B0000}"/>
    <cellStyle name="Millares 5 4 44 2" xfId="4277" xr:uid="{00000000-0005-0000-0000-0000BB0B0000}"/>
    <cellStyle name="Millares 5 4 45" xfId="3158" xr:uid="{00000000-0005-0000-0000-0000BC0B0000}"/>
    <cellStyle name="Millares 5 4 45 2" xfId="4278" xr:uid="{00000000-0005-0000-0000-0000BD0B0000}"/>
    <cellStyle name="Millares 5 4 46" xfId="3159" xr:uid="{00000000-0005-0000-0000-0000BE0B0000}"/>
    <cellStyle name="Millares 5 4 46 2" xfId="4279" xr:uid="{00000000-0005-0000-0000-0000BF0B0000}"/>
    <cellStyle name="Millares 5 4 47" xfId="3160" xr:uid="{00000000-0005-0000-0000-0000C00B0000}"/>
    <cellStyle name="Millares 5 4 47 2" xfId="4280" xr:uid="{00000000-0005-0000-0000-0000C10B0000}"/>
    <cellStyle name="Millares 5 4 48" xfId="3161" xr:uid="{00000000-0005-0000-0000-0000C20B0000}"/>
    <cellStyle name="Millares 5 4 48 2" xfId="4281" xr:uid="{00000000-0005-0000-0000-0000C30B0000}"/>
    <cellStyle name="Millares 5 4 49" xfId="3162" xr:uid="{00000000-0005-0000-0000-0000C40B0000}"/>
    <cellStyle name="Millares 5 4 49 2" xfId="4282" xr:uid="{00000000-0005-0000-0000-0000C50B0000}"/>
    <cellStyle name="Millares 5 4 5" xfId="3163" xr:uid="{00000000-0005-0000-0000-0000C60B0000}"/>
    <cellStyle name="Millares 5 4 5 2" xfId="4283" xr:uid="{00000000-0005-0000-0000-0000C70B0000}"/>
    <cellStyle name="Millares 5 4 50" xfId="3164" xr:uid="{00000000-0005-0000-0000-0000C80B0000}"/>
    <cellStyle name="Millares 5 4 50 2" xfId="4284" xr:uid="{00000000-0005-0000-0000-0000C90B0000}"/>
    <cellStyle name="Millares 5 4 51" xfId="3165" xr:uid="{00000000-0005-0000-0000-0000CA0B0000}"/>
    <cellStyle name="Millares 5 4 51 2" xfId="4285" xr:uid="{00000000-0005-0000-0000-0000CB0B0000}"/>
    <cellStyle name="Millares 5 4 52" xfId="3166" xr:uid="{00000000-0005-0000-0000-0000CC0B0000}"/>
    <cellStyle name="Millares 5 4 52 2" xfId="4286" xr:uid="{00000000-0005-0000-0000-0000CD0B0000}"/>
    <cellStyle name="Millares 5 4 53" xfId="3167" xr:uid="{00000000-0005-0000-0000-0000CE0B0000}"/>
    <cellStyle name="Millares 5 4 53 2" xfId="4287" xr:uid="{00000000-0005-0000-0000-0000CF0B0000}"/>
    <cellStyle name="Millares 5 4 54" xfId="3168" xr:uid="{00000000-0005-0000-0000-0000D00B0000}"/>
    <cellStyle name="Millares 5 4 54 2" xfId="4288" xr:uid="{00000000-0005-0000-0000-0000D10B0000}"/>
    <cellStyle name="Millares 5 4 55" xfId="3169" xr:uid="{00000000-0005-0000-0000-0000D20B0000}"/>
    <cellStyle name="Millares 5 4 55 2" xfId="4289" xr:uid="{00000000-0005-0000-0000-0000D30B0000}"/>
    <cellStyle name="Millares 5 4 56" xfId="3170" xr:uid="{00000000-0005-0000-0000-0000D40B0000}"/>
    <cellStyle name="Millares 5 4 56 2" xfId="4290" xr:uid="{00000000-0005-0000-0000-0000D50B0000}"/>
    <cellStyle name="Millares 5 4 57" xfId="3171" xr:uid="{00000000-0005-0000-0000-0000D60B0000}"/>
    <cellStyle name="Millares 5 4 57 2" xfId="4291" xr:uid="{00000000-0005-0000-0000-0000D70B0000}"/>
    <cellStyle name="Millares 5 4 58" xfId="3172" xr:uid="{00000000-0005-0000-0000-0000D80B0000}"/>
    <cellStyle name="Millares 5 4 58 2" xfId="4292" xr:uid="{00000000-0005-0000-0000-0000D90B0000}"/>
    <cellStyle name="Millares 5 4 59" xfId="3173" xr:uid="{00000000-0005-0000-0000-0000DA0B0000}"/>
    <cellStyle name="Millares 5 4 59 2" xfId="4293" xr:uid="{00000000-0005-0000-0000-0000DB0B0000}"/>
    <cellStyle name="Millares 5 4 6" xfId="3174" xr:uid="{00000000-0005-0000-0000-0000DC0B0000}"/>
    <cellStyle name="Millares 5 4 6 2" xfId="4294" xr:uid="{00000000-0005-0000-0000-0000DD0B0000}"/>
    <cellStyle name="Millares 5 4 60" xfId="3175" xr:uid="{00000000-0005-0000-0000-0000DE0B0000}"/>
    <cellStyle name="Millares 5 4 60 2" xfId="4295" xr:uid="{00000000-0005-0000-0000-0000DF0B0000}"/>
    <cellStyle name="Millares 5 4 61" xfId="3176" xr:uid="{00000000-0005-0000-0000-0000E00B0000}"/>
    <cellStyle name="Millares 5 4 61 2" xfId="4296" xr:uid="{00000000-0005-0000-0000-0000E10B0000}"/>
    <cellStyle name="Millares 5 4 62" xfId="3177" xr:uid="{00000000-0005-0000-0000-0000E20B0000}"/>
    <cellStyle name="Millares 5 4 62 2" xfId="4297" xr:uid="{00000000-0005-0000-0000-0000E30B0000}"/>
    <cellStyle name="Millares 5 4 63" xfId="3178" xr:uid="{00000000-0005-0000-0000-0000E40B0000}"/>
    <cellStyle name="Millares 5 4 63 2" xfId="4298" xr:uid="{00000000-0005-0000-0000-0000E50B0000}"/>
    <cellStyle name="Millares 5 4 64" xfId="3179" xr:uid="{00000000-0005-0000-0000-0000E60B0000}"/>
    <cellStyle name="Millares 5 4 64 2" xfId="4299" xr:uid="{00000000-0005-0000-0000-0000E70B0000}"/>
    <cellStyle name="Millares 5 4 65" xfId="3180" xr:uid="{00000000-0005-0000-0000-0000E80B0000}"/>
    <cellStyle name="Millares 5 4 65 2" xfId="4300" xr:uid="{00000000-0005-0000-0000-0000E90B0000}"/>
    <cellStyle name="Millares 5 4 66" xfId="3181" xr:uid="{00000000-0005-0000-0000-0000EA0B0000}"/>
    <cellStyle name="Millares 5 4 66 2" xfId="4301" xr:uid="{00000000-0005-0000-0000-0000EB0B0000}"/>
    <cellStyle name="Millares 5 4 67" xfId="3182" xr:uid="{00000000-0005-0000-0000-0000EC0B0000}"/>
    <cellStyle name="Millares 5 4 67 2" xfId="4302" xr:uid="{00000000-0005-0000-0000-0000ED0B0000}"/>
    <cellStyle name="Millares 5 4 68" xfId="3183" xr:uid="{00000000-0005-0000-0000-0000EE0B0000}"/>
    <cellStyle name="Millares 5 4 68 2" xfId="4303" xr:uid="{00000000-0005-0000-0000-0000EF0B0000}"/>
    <cellStyle name="Millares 5 4 69" xfId="3184" xr:uid="{00000000-0005-0000-0000-0000F00B0000}"/>
    <cellStyle name="Millares 5 4 69 2" xfId="4304" xr:uid="{00000000-0005-0000-0000-0000F10B0000}"/>
    <cellStyle name="Millares 5 4 7" xfId="3185" xr:uid="{00000000-0005-0000-0000-0000F20B0000}"/>
    <cellStyle name="Millares 5 4 7 2" xfId="4305" xr:uid="{00000000-0005-0000-0000-0000F30B0000}"/>
    <cellStyle name="Millares 5 4 70" xfId="3186" xr:uid="{00000000-0005-0000-0000-0000F40B0000}"/>
    <cellStyle name="Millares 5 4 70 2" xfId="4306" xr:uid="{00000000-0005-0000-0000-0000F50B0000}"/>
    <cellStyle name="Millares 5 4 71" xfId="3187" xr:uid="{00000000-0005-0000-0000-0000F60B0000}"/>
    <cellStyle name="Millares 5 4 71 2" xfId="4307" xr:uid="{00000000-0005-0000-0000-0000F70B0000}"/>
    <cellStyle name="Millares 5 4 72" xfId="3188" xr:uid="{00000000-0005-0000-0000-0000F80B0000}"/>
    <cellStyle name="Millares 5 4 72 2" xfId="4308" xr:uid="{00000000-0005-0000-0000-0000F90B0000}"/>
    <cellStyle name="Millares 5 4 73" xfId="3189" xr:uid="{00000000-0005-0000-0000-0000FA0B0000}"/>
    <cellStyle name="Millares 5 4 73 2" xfId="4309" xr:uid="{00000000-0005-0000-0000-0000FB0B0000}"/>
    <cellStyle name="Millares 5 4 74" xfId="3190" xr:uid="{00000000-0005-0000-0000-0000FC0B0000}"/>
    <cellStyle name="Millares 5 4 74 2" xfId="4310" xr:uid="{00000000-0005-0000-0000-0000FD0B0000}"/>
    <cellStyle name="Millares 5 4 75" xfId="3191" xr:uid="{00000000-0005-0000-0000-0000FE0B0000}"/>
    <cellStyle name="Millares 5 4 75 2" xfId="4311" xr:uid="{00000000-0005-0000-0000-0000FF0B0000}"/>
    <cellStyle name="Millares 5 4 76" xfId="3192" xr:uid="{00000000-0005-0000-0000-0000000C0000}"/>
    <cellStyle name="Millares 5 4 76 2" xfId="4312" xr:uid="{00000000-0005-0000-0000-0000010C0000}"/>
    <cellStyle name="Millares 5 4 77" xfId="3193" xr:uid="{00000000-0005-0000-0000-0000020C0000}"/>
    <cellStyle name="Millares 5 4 77 2" xfId="4313" xr:uid="{00000000-0005-0000-0000-0000030C0000}"/>
    <cellStyle name="Millares 5 4 78" xfId="3194" xr:uid="{00000000-0005-0000-0000-0000040C0000}"/>
    <cellStyle name="Millares 5 4 78 2" xfId="4314" xr:uid="{00000000-0005-0000-0000-0000050C0000}"/>
    <cellStyle name="Millares 5 4 79" xfId="3195" xr:uid="{00000000-0005-0000-0000-0000060C0000}"/>
    <cellStyle name="Millares 5 4 79 2" xfId="4315" xr:uid="{00000000-0005-0000-0000-0000070C0000}"/>
    <cellStyle name="Millares 5 4 8" xfId="3196" xr:uid="{00000000-0005-0000-0000-0000080C0000}"/>
    <cellStyle name="Millares 5 4 8 2" xfId="4316" xr:uid="{00000000-0005-0000-0000-0000090C0000}"/>
    <cellStyle name="Millares 5 4 80" xfId="3197" xr:uid="{00000000-0005-0000-0000-00000A0C0000}"/>
    <cellStyle name="Millares 5 4 80 2" xfId="4317" xr:uid="{00000000-0005-0000-0000-00000B0C0000}"/>
    <cellStyle name="Millares 5 4 81" xfId="3198" xr:uid="{00000000-0005-0000-0000-00000C0C0000}"/>
    <cellStyle name="Millares 5 4 81 2" xfId="4318" xr:uid="{00000000-0005-0000-0000-00000D0C0000}"/>
    <cellStyle name="Millares 5 4 82" xfId="3199" xr:uid="{00000000-0005-0000-0000-00000E0C0000}"/>
    <cellStyle name="Millares 5 4 82 2" xfId="4319" xr:uid="{00000000-0005-0000-0000-00000F0C0000}"/>
    <cellStyle name="Millares 5 4 83" xfId="3200" xr:uid="{00000000-0005-0000-0000-0000100C0000}"/>
    <cellStyle name="Millares 5 4 83 2" xfId="4320" xr:uid="{00000000-0005-0000-0000-0000110C0000}"/>
    <cellStyle name="Millares 5 4 84" xfId="3201" xr:uid="{00000000-0005-0000-0000-0000120C0000}"/>
    <cellStyle name="Millares 5 4 84 2" xfId="4321" xr:uid="{00000000-0005-0000-0000-0000130C0000}"/>
    <cellStyle name="Millares 5 4 85" xfId="3202" xr:uid="{00000000-0005-0000-0000-0000140C0000}"/>
    <cellStyle name="Millares 5 4 85 2" xfId="4322" xr:uid="{00000000-0005-0000-0000-0000150C0000}"/>
    <cellStyle name="Millares 5 4 86" xfId="3203" xr:uid="{00000000-0005-0000-0000-0000160C0000}"/>
    <cellStyle name="Millares 5 4 86 2" xfId="4323" xr:uid="{00000000-0005-0000-0000-0000170C0000}"/>
    <cellStyle name="Millares 5 4 87" xfId="3204" xr:uid="{00000000-0005-0000-0000-0000180C0000}"/>
    <cellStyle name="Millares 5 4 87 2" xfId="4324" xr:uid="{00000000-0005-0000-0000-0000190C0000}"/>
    <cellStyle name="Millares 5 4 88" xfId="3205" xr:uid="{00000000-0005-0000-0000-00001A0C0000}"/>
    <cellStyle name="Millares 5 4 88 2" xfId="4325" xr:uid="{00000000-0005-0000-0000-00001B0C0000}"/>
    <cellStyle name="Millares 5 4 89" xfId="3206" xr:uid="{00000000-0005-0000-0000-00001C0C0000}"/>
    <cellStyle name="Millares 5 4 89 2" xfId="4326" xr:uid="{00000000-0005-0000-0000-00001D0C0000}"/>
    <cellStyle name="Millares 5 4 9" xfId="3207" xr:uid="{00000000-0005-0000-0000-00001E0C0000}"/>
    <cellStyle name="Millares 5 4 9 2" xfId="4327" xr:uid="{00000000-0005-0000-0000-00001F0C0000}"/>
    <cellStyle name="Millares 5 4 90" xfId="3208" xr:uid="{00000000-0005-0000-0000-0000200C0000}"/>
    <cellStyle name="Millares 5 4 90 2" xfId="4328" xr:uid="{00000000-0005-0000-0000-0000210C0000}"/>
    <cellStyle name="Millares 5 4 91" xfId="3209" xr:uid="{00000000-0005-0000-0000-0000220C0000}"/>
    <cellStyle name="Millares 5 4 91 2" xfId="4329" xr:uid="{00000000-0005-0000-0000-0000230C0000}"/>
    <cellStyle name="Millares 5 4 92" xfId="3210" xr:uid="{00000000-0005-0000-0000-0000240C0000}"/>
    <cellStyle name="Millares 5 4 92 2" xfId="4330" xr:uid="{00000000-0005-0000-0000-0000250C0000}"/>
    <cellStyle name="Millares 5 4 93" xfId="3211" xr:uid="{00000000-0005-0000-0000-0000260C0000}"/>
    <cellStyle name="Millares 5 4 93 2" xfId="4331" xr:uid="{00000000-0005-0000-0000-0000270C0000}"/>
    <cellStyle name="Millares 5 4 94" xfId="3212" xr:uid="{00000000-0005-0000-0000-0000280C0000}"/>
    <cellStyle name="Millares 5 4 94 2" xfId="4332" xr:uid="{00000000-0005-0000-0000-0000290C0000}"/>
    <cellStyle name="Millares 5 4 95" xfId="3213" xr:uid="{00000000-0005-0000-0000-00002A0C0000}"/>
    <cellStyle name="Millares 5 4 95 2" xfId="4333" xr:uid="{00000000-0005-0000-0000-00002B0C0000}"/>
    <cellStyle name="Millares 5 4 96" xfId="3214" xr:uid="{00000000-0005-0000-0000-00002C0C0000}"/>
    <cellStyle name="Millares 5 4 96 2" xfId="4334" xr:uid="{00000000-0005-0000-0000-00002D0C0000}"/>
    <cellStyle name="Millares 5 4 97" xfId="3215" xr:uid="{00000000-0005-0000-0000-00002E0C0000}"/>
    <cellStyle name="Millares 5 4 97 2" xfId="4335" xr:uid="{00000000-0005-0000-0000-00002F0C0000}"/>
    <cellStyle name="Millares 5 4 98" xfId="3216" xr:uid="{00000000-0005-0000-0000-0000300C0000}"/>
    <cellStyle name="Millares 5 4 98 2" xfId="4336" xr:uid="{00000000-0005-0000-0000-0000310C0000}"/>
    <cellStyle name="Millares 5 4 99" xfId="3217" xr:uid="{00000000-0005-0000-0000-0000320C0000}"/>
    <cellStyle name="Millares 5 4 99 2" xfId="4337" xr:uid="{00000000-0005-0000-0000-0000330C0000}"/>
    <cellStyle name="Millares 5 40" xfId="3218" xr:uid="{00000000-0005-0000-0000-0000340C0000}"/>
    <cellStyle name="Millares 5 40 2" xfId="4338" xr:uid="{00000000-0005-0000-0000-0000350C0000}"/>
    <cellStyle name="Millares 5 41" xfId="3219" xr:uid="{00000000-0005-0000-0000-0000360C0000}"/>
    <cellStyle name="Millares 5 41 2" xfId="4339" xr:uid="{00000000-0005-0000-0000-0000370C0000}"/>
    <cellStyle name="Millares 5 42" xfId="3220" xr:uid="{00000000-0005-0000-0000-0000380C0000}"/>
    <cellStyle name="Millares 5 42 2" xfId="4340" xr:uid="{00000000-0005-0000-0000-0000390C0000}"/>
    <cellStyle name="Millares 5 43" xfId="3221" xr:uid="{00000000-0005-0000-0000-00003A0C0000}"/>
    <cellStyle name="Millares 5 43 2" xfId="4341" xr:uid="{00000000-0005-0000-0000-00003B0C0000}"/>
    <cellStyle name="Millares 5 44" xfId="3222" xr:uid="{00000000-0005-0000-0000-00003C0C0000}"/>
    <cellStyle name="Millares 5 44 2" xfId="4342" xr:uid="{00000000-0005-0000-0000-00003D0C0000}"/>
    <cellStyle name="Millares 5 45" xfId="3223" xr:uid="{00000000-0005-0000-0000-00003E0C0000}"/>
    <cellStyle name="Millares 5 45 2" xfId="4343" xr:uid="{00000000-0005-0000-0000-00003F0C0000}"/>
    <cellStyle name="Millares 5 46" xfId="3224" xr:uid="{00000000-0005-0000-0000-0000400C0000}"/>
    <cellStyle name="Millares 5 46 2" xfId="4344" xr:uid="{00000000-0005-0000-0000-0000410C0000}"/>
    <cellStyle name="Millares 5 47" xfId="3225" xr:uid="{00000000-0005-0000-0000-0000420C0000}"/>
    <cellStyle name="Millares 5 47 2" xfId="4345" xr:uid="{00000000-0005-0000-0000-0000430C0000}"/>
    <cellStyle name="Millares 5 48" xfId="3226" xr:uid="{00000000-0005-0000-0000-0000440C0000}"/>
    <cellStyle name="Millares 5 48 2" xfId="4346" xr:uid="{00000000-0005-0000-0000-0000450C0000}"/>
    <cellStyle name="Millares 5 49" xfId="3227" xr:uid="{00000000-0005-0000-0000-0000460C0000}"/>
    <cellStyle name="Millares 5 49 2" xfId="4347" xr:uid="{00000000-0005-0000-0000-0000470C0000}"/>
    <cellStyle name="Millares 5 5" xfId="655" xr:uid="{00000000-0005-0000-0000-0000480C0000}"/>
    <cellStyle name="Millares 5 5 2" xfId="3229" xr:uid="{00000000-0005-0000-0000-0000490C0000}"/>
    <cellStyle name="Millares 5 5 2 2" xfId="4348" xr:uid="{00000000-0005-0000-0000-00004A0C0000}"/>
    <cellStyle name="Millares 5 5 3" xfId="3230" xr:uid="{00000000-0005-0000-0000-00004B0C0000}"/>
    <cellStyle name="Millares 5 5 3 2" xfId="4349" xr:uid="{00000000-0005-0000-0000-00004C0C0000}"/>
    <cellStyle name="Millares 5 5 4" xfId="3231" xr:uid="{00000000-0005-0000-0000-00004D0C0000}"/>
    <cellStyle name="Millares 5 5 4 2" xfId="4350" xr:uid="{00000000-0005-0000-0000-00004E0C0000}"/>
    <cellStyle name="Millares 5 5 5" xfId="3232" xr:uid="{00000000-0005-0000-0000-00004F0C0000}"/>
    <cellStyle name="Millares 5 5 5 2" xfId="4351" xr:uid="{00000000-0005-0000-0000-0000500C0000}"/>
    <cellStyle name="Millares 5 5 6" xfId="3233" xr:uid="{00000000-0005-0000-0000-0000510C0000}"/>
    <cellStyle name="Millares 5 5 6 2" xfId="4352" xr:uid="{00000000-0005-0000-0000-0000520C0000}"/>
    <cellStyle name="Millares 5 5 7" xfId="3228" xr:uid="{00000000-0005-0000-0000-0000530C0000}"/>
    <cellStyle name="Millares 5 5 8" xfId="3507" xr:uid="{00000000-0005-0000-0000-0000540C0000}"/>
    <cellStyle name="Millares 5 50" xfId="3234" xr:uid="{00000000-0005-0000-0000-0000550C0000}"/>
    <cellStyle name="Millares 5 50 2" xfId="4353" xr:uid="{00000000-0005-0000-0000-0000560C0000}"/>
    <cellStyle name="Millares 5 51" xfId="3235" xr:uid="{00000000-0005-0000-0000-0000570C0000}"/>
    <cellStyle name="Millares 5 51 2" xfId="4354" xr:uid="{00000000-0005-0000-0000-0000580C0000}"/>
    <cellStyle name="Millares 5 52" xfId="3236" xr:uid="{00000000-0005-0000-0000-0000590C0000}"/>
    <cellStyle name="Millares 5 52 2" xfId="4355" xr:uid="{00000000-0005-0000-0000-00005A0C0000}"/>
    <cellStyle name="Millares 5 53" xfId="3237" xr:uid="{00000000-0005-0000-0000-00005B0C0000}"/>
    <cellStyle name="Millares 5 53 2" xfId="4356" xr:uid="{00000000-0005-0000-0000-00005C0C0000}"/>
    <cellStyle name="Millares 5 54" xfId="3238" xr:uid="{00000000-0005-0000-0000-00005D0C0000}"/>
    <cellStyle name="Millares 5 54 2" xfId="4357" xr:uid="{00000000-0005-0000-0000-00005E0C0000}"/>
    <cellStyle name="Millares 5 55" xfId="3239" xr:uid="{00000000-0005-0000-0000-00005F0C0000}"/>
    <cellStyle name="Millares 5 55 2" xfId="4358" xr:uid="{00000000-0005-0000-0000-0000600C0000}"/>
    <cellStyle name="Millares 5 56" xfId="3240" xr:uid="{00000000-0005-0000-0000-0000610C0000}"/>
    <cellStyle name="Millares 5 56 2" xfId="4359" xr:uid="{00000000-0005-0000-0000-0000620C0000}"/>
    <cellStyle name="Millares 5 57" xfId="3241" xr:uid="{00000000-0005-0000-0000-0000630C0000}"/>
    <cellStyle name="Millares 5 57 2" xfId="4360" xr:uid="{00000000-0005-0000-0000-0000640C0000}"/>
    <cellStyle name="Millares 5 58" xfId="3242" xr:uid="{00000000-0005-0000-0000-0000650C0000}"/>
    <cellStyle name="Millares 5 58 2" xfId="4361" xr:uid="{00000000-0005-0000-0000-0000660C0000}"/>
    <cellStyle name="Millares 5 59" xfId="3243" xr:uid="{00000000-0005-0000-0000-0000670C0000}"/>
    <cellStyle name="Millares 5 59 2" xfId="4362" xr:uid="{00000000-0005-0000-0000-0000680C0000}"/>
    <cellStyle name="Millares 5 6" xfId="979" xr:uid="{00000000-0005-0000-0000-0000690C0000}"/>
    <cellStyle name="Millares 5 6 2" xfId="1819" xr:uid="{00000000-0005-0000-0000-00006A0C0000}"/>
    <cellStyle name="Millares 5 6 2 2" xfId="4696" xr:uid="{00000000-0005-0000-0000-00006B0C0000}"/>
    <cellStyle name="Millares 5 6 2 3" xfId="4363" xr:uid="{00000000-0005-0000-0000-00006C0C0000}"/>
    <cellStyle name="Millares 5 6 3" xfId="2148" xr:uid="{00000000-0005-0000-0000-00006D0C0000}"/>
    <cellStyle name="Millares 5 6 4" xfId="2110" xr:uid="{00000000-0005-0000-0000-00006E0C0000}"/>
    <cellStyle name="Millares 5 6 5" xfId="4817" xr:uid="{00000000-0005-0000-0000-00006F0C0000}"/>
    <cellStyle name="Millares 5 6 6" xfId="3244" xr:uid="{00000000-0005-0000-0000-0000700C0000}"/>
    <cellStyle name="Millares 5 60" xfId="3245" xr:uid="{00000000-0005-0000-0000-0000710C0000}"/>
    <cellStyle name="Millares 5 60 2" xfId="4364" xr:uid="{00000000-0005-0000-0000-0000720C0000}"/>
    <cellStyle name="Millares 5 61" xfId="3246" xr:uid="{00000000-0005-0000-0000-0000730C0000}"/>
    <cellStyle name="Millares 5 61 2" xfId="4365" xr:uid="{00000000-0005-0000-0000-0000740C0000}"/>
    <cellStyle name="Millares 5 62" xfId="3247" xr:uid="{00000000-0005-0000-0000-0000750C0000}"/>
    <cellStyle name="Millares 5 62 2" xfId="4366" xr:uid="{00000000-0005-0000-0000-0000760C0000}"/>
    <cellStyle name="Millares 5 63" xfId="3248" xr:uid="{00000000-0005-0000-0000-0000770C0000}"/>
    <cellStyle name="Millares 5 63 2" xfId="4367" xr:uid="{00000000-0005-0000-0000-0000780C0000}"/>
    <cellStyle name="Millares 5 64" xfId="3249" xr:uid="{00000000-0005-0000-0000-0000790C0000}"/>
    <cellStyle name="Millares 5 64 2" xfId="4368" xr:uid="{00000000-0005-0000-0000-00007A0C0000}"/>
    <cellStyle name="Millares 5 65" xfId="3250" xr:uid="{00000000-0005-0000-0000-00007B0C0000}"/>
    <cellStyle name="Millares 5 65 2" xfId="4369" xr:uid="{00000000-0005-0000-0000-00007C0C0000}"/>
    <cellStyle name="Millares 5 66" xfId="3251" xr:uid="{00000000-0005-0000-0000-00007D0C0000}"/>
    <cellStyle name="Millares 5 66 2" xfId="4370" xr:uid="{00000000-0005-0000-0000-00007E0C0000}"/>
    <cellStyle name="Millares 5 67" xfId="3252" xr:uid="{00000000-0005-0000-0000-00007F0C0000}"/>
    <cellStyle name="Millares 5 67 2" xfId="4371" xr:uid="{00000000-0005-0000-0000-0000800C0000}"/>
    <cellStyle name="Millares 5 68" xfId="3253" xr:uid="{00000000-0005-0000-0000-0000810C0000}"/>
    <cellStyle name="Millares 5 68 2" xfId="4372" xr:uid="{00000000-0005-0000-0000-0000820C0000}"/>
    <cellStyle name="Millares 5 69" xfId="3254" xr:uid="{00000000-0005-0000-0000-0000830C0000}"/>
    <cellStyle name="Millares 5 69 2" xfId="4373" xr:uid="{00000000-0005-0000-0000-0000840C0000}"/>
    <cellStyle name="Millares 5 7" xfId="3255" xr:uid="{00000000-0005-0000-0000-0000850C0000}"/>
    <cellStyle name="Millares 5 7 2" xfId="4374" xr:uid="{00000000-0005-0000-0000-0000860C0000}"/>
    <cellStyle name="Millares 5 70" xfId="3256" xr:uid="{00000000-0005-0000-0000-0000870C0000}"/>
    <cellStyle name="Millares 5 70 2" xfId="4375" xr:uid="{00000000-0005-0000-0000-0000880C0000}"/>
    <cellStyle name="Millares 5 71" xfId="3257" xr:uid="{00000000-0005-0000-0000-0000890C0000}"/>
    <cellStyle name="Millares 5 71 2" xfId="4376" xr:uid="{00000000-0005-0000-0000-00008A0C0000}"/>
    <cellStyle name="Millares 5 72" xfId="3258" xr:uid="{00000000-0005-0000-0000-00008B0C0000}"/>
    <cellStyle name="Millares 5 72 2" xfId="4377" xr:uid="{00000000-0005-0000-0000-00008C0C0000}"/>
    <cellStyle name="Millares 5 73" xfId="3259" xr:uid="{00000000-0005-0000-0000-00008D0C0000}"/>
    <cellStyle name="Millares 5 73 2" xfId="4378" xr:uid="{00000000-0005-0000-0000-00008E0C0000}"/>
    <cellStyle name="Millares 5 74" xfId="3260" xr:uid="{00000000-0005-0000-0000-00008F0C0000}"/>
    <cellStyle name="Millares 5 74 2" xfId="4379" xr:uid="{00000000-0005-0000-0000-0000900C0000}"/>
    <cellStyle name="Millares 5 75" xfId="3261" xr:uid="{00000000-0005-0000-0000-0000910C0000}"/>
    <cellStyle name="Millares 5 75 2" xfId="4380" xr:uid="{00000000-0005-0000-0000-0000920C0000}"/>
    <cellStyle name="Millares 5 76" xfId="3262" xr:uid="{00000000-0005-0000-0000-0000930C0000}"/>
    <cellStyle name="Millares 5 76 2" xfId="4381" xr:uid="{00000000-0005-0000-0000-0000940C0000}"/>
    <cellStyle name="Millares 5 77" xfId="3263" xr:uid="{00000000-0005-0000-0000-0000950C0000}"/>
    <cellStyle name="Millares 5 77 2" xfId="4382" xr:uid="{00000000-0005-0000-0000-0000960C0000}"/>
    <cellStyle name="Millares 5 78" xfId="3264" xr:uid="{00000000-0005-0000-0000-0000970C0000}"/>
    <cellStyle name="Millares 5 78 2" xfId="4383" xr:uid="{00000000-0005-0000-0000-0000980C0000}"/>
    <cellStyle name="Millares 5 79" xfId="3265" xr:uid="{00000000-0005-0000-0000-0000990C0000}"/>
    <cellStyle name="Millares 5 79 2" xfId="4384" xr:uid="{00000000-0005-0000-0000-00009A0C0000}"/>
    <cellStyle name="Millares 5 8" xfId="3266" xr:uid="{00000000-0005-0000-0000-00009B0C0000}"/>
    <cellStyle name="Millares 5 8 2" xfId="4385" xr:uid="{00000000-0005-0000-0000-00009C0C0000}"/>
    <cellStyle name="Millares 5 80" xfId="3267" xr:uid="{00000000-0005-0000-0000-00009D0C0000}"/>
    <cellStyle name="Millares 5 80 2" xfId="4386" xr:uid="{00000000-0005-0000-0000-00009E0C0000}"/>
    <cellStyle name="Millares 5 81" xfId="3268" xr:uid="{00000000-0005-0000-0000-00009F0C0000}"/>
    <cellStyle name="Millares 5 81 2" xfId="4387" xr:uid="{00000000-0005-0000-0000-0000A00C0000}"/>
    <cellStyle name="Millares 5 82" xfId="3269" xr:uid="{00000000-0005-0000-0000-0000A10C0000}"/>
    <cellStyle name="Millares 5 82 2" xfId="4388" xr:uid="{00000000-0005-0000-0000-0000A20C0000}"/>
    <cellStyle name="Millares 5 83" xfId="3270" xr:uid="{00000000-0005-0000-0000-0000A30C0000}"/>
    <cellStyle name="Millares 5 83 2" xfId="4389" xr:uid="{00000000-0005-0000-0000-0000A40C0000}"/>
    <cellStyle name="Millares 5 84" xfId="3271" xr:uid="{00000000-0005-0000-0000-0000A50C0000}"/>
    <cellStyle name="Millares 5 84 2" xfId="4390" xr:uid="{00000000-0005-0000-0000-0000A60C0000}"/>
    <cellStyle name="Millares 5 85" xfId="3272" xr:uid="{00000000-0005-0000-0000-0000A70C0000}"/>
    <cellStyle name="Millares 5 85 2" xfId="4391" xr:uid="{00000000-0005-0000-0000-0000A80C0000}"/>
    <cellStyle name="Millares 5 86" xfId="3273" xr:uid="{00000000-0005-0000-0000-0000A90C0000}"/>
    <cellStyle name="Millares 5 86 2" xfId="4392" xr:uid="{00000000-0005-0000-0000-0000AA0C0000}"/>
    <cellStyle name="Millares 5 87" xfId="3274" xr:uid="{00000000-0005-0000-0000-0000AB0C0000}"/>
    <cellStyle name="Millares 5 87 2" xfId="4393" xr:uid="{00000000-0005-0000-0000-0000AC0C0000}"/>
    <cellStyle name="Millares 5 88" xfId="3275" xr:uid="{00000000-0005-0000-0000-0000AD0C0000}"/>
    <cellStyle name="Millares 5 88 2" xfId="4394" xr:uid="{00000000-0005-0000-0000-0000AE0C0000}"/>
    <cellStyle name="Millares 5 89" xfId="3276" xr:uid="{00000000-0005-0000-0000-0000AF0C0000}"/>
    <cellStyle name="Millares 5 89 2" xfId="4395" xr:uid="{00000000-0005-0000-0000-0000B00C0000}"/>
    <cellStyle name="Millares 5 9" xfId="3277" xr:uid="{00000000-0005-0000-0000-0000B10C0000}"/>
    <cellStyle name="Millares 5 9 2" xfId="4396" xr:uid="{00000000-0005-0000-0000-0000B20C0000}"/>
    <cellStyle name="Millares 5 90" xfId="3278" xr:uid="{00000000-0005-0000-0000-0000B30C0000}"/>
    <cellStyle name="Millares 5 90 2" xfId="4397" xr:uid="{00000000-0005-0000-0000-0000B40C0000}"/>
    <cellStyle name="Millares 5 91" xfId="3279" xr:uid="{00000000-0005-0000-0000-0000B50C0000}"/>
    <cellStyle name="Millares 5 91 2" xfId="4398" xr:uid="{00000000-0005-0000-0000-0000B60C0000}"/>
    <cellStyle name="Millares 5 92" xfId="3280" xr:uid="{00000000-0005-0000-0000-0000B70C0000}"/>
    <cellStyle name="Millares 5 92 2" xfId="4399" xr:uid="{00000000-0005-0000-0000-0000B80C0000}"/>
    <cellStyle name="Millares 5 93" xfId="3281" xr:uid="{00000000-0005-0000-0000-0000B90C0000}"/>
    <cellStyle name="Millares 5 93 2" xfId="4400" xr:uid="{00000000-0005-0000-0000-0000BA0C0000}"/>
    <cellStyle name="Millares 5 94" xfId="3282" xr:uid="{00000000-0005-0000-0000-0000BB0C0000}"/>
    <cellStyle name="Millares 5 94 2" xfId="4401" xr:uid="{00000000-0005-0000-0000-0000BC0C0000}"/>
    <cellStyle name="Millares 5 95" xfId="3283" xr:uid="{00000000-0005-0000-0000-0000BD0C0000}"/>
    <cellStyle name="Millares 5 95 2" xfId="4402" xr:uid="{00000000-0005-0000-0000-0000BE0C0000}"/>
    <cellStyle name="Millares 5 96" xfId="3284" xr:uid="{00000000-0005-0000-0000-0000BF0C0000}"/>
    <cellStyle name="Millares 5 96 2" xfId="4403" xr:uid="{00000000-0005-0000-0000-0000C00C0000}"/>
    <cellStyle name="Millares 5 97" xfId="3285" xr:uid="{00000000-0005-0000-0000-0000C10C0000}"/>
    <cellStyle name="Millares 5 97 2" xfId="4404" xr:uid="{00000000-0005-0000-0000-0000C20C0000}"/>
    <cellStyle name="Millares 5 98" xfId="3286" xr:uid="{00000000-0005-0000-0000-0000C30C0000}"/>
    <cellStyle name="Millares 5 98 2" xfId="4405" xr:uid="{00000000-0005-0000-0000-0000C40C0000}"/>
    <cellStyle name="Millares 5 99" xfId="3287" xr:uid="{00000000-0005-0000-0000-0000C50C0000}"/>
    <cellStyle name="Millares 5 99 2" xfId="4406" xr:uid="{00000000-0005-0000-0000-0000C60C0000}"/>
    <cellStyle name="Millares 6" xfId="123" xr:uid="{00000000-0005-0000-0000-0000C70C0000}"/>
    <cellStyle name="Millares 6 2" xfId="124" xr:uid="{00000000-0005-0000-0000-0000C80C0000}"/>
    <cellStyle name="Millares 6 3" xfId="125" xr:uid="{00000000-0005-0000-0000-0000C90C0000}"/>
    <cellStyle name="Millares 6 3 2" xfId="256" xr:uid="{00000000-0005-0000-0000-0000CA0C0000}"/>
    <cellStyle name="Millares 6 3 2 2" xfId="379" xr:uid="{00000000-0005-0000-0000-0000CB0C0000}"/>
    <cellStyle name="Millares 6 3 2 2 2" xfId="1142" xr:uid="{00000000-0005-0000-0000-0000CC0C0000}"/>
    <cellStyle name="Millares 6 3 2 2 2 2" xfId="1983" xr:uid="{00000000-0005-0000-0000-0000CD0C0000}"/>
    <cellStyle name="Millares 6 3 2 2 3" xfId="1581" xr:uid="{00000000-0005-0000-0000-0000CE0C0000}"/>
    <cellStyle name="Millares 6 3 2 2 3 2" xfId="6023" xr:uid="{00000000-0005-0000-0000-0000CF0C0000}"/>
    <cellStyle name="Millares 6 3 2 2 4" xfId="5219" xr:uid="{00000000-0005-0000-0000-0000D00C0000}"/>
    <cellStyle name="Millares 6 3 2 3" xfId="658" xr:uid="{00000000-0005-0000-0000-0000D10C0000}"/>
    <cellStyle name="Millares 6 3 2 3 2" xfId="5512" xr:uid="{00000000-0005-0000-0000-0000D20C0000}"/>
    <cellStyle name="Millares 6 3 2 4" xfId="1076" xr:uid="{00000000-0005-0000-0000-0000D30C0000}"/>
    <cellStyle name="Millares 6 3 2 4 2" xfId="1916" xr:uid="{00000000-0005-0000-0000-0000D40C0000}"/>
    <cellStyle name="Millares 6 3 2 5" xfId="1464" xr:uid="{00000000-0005-0000-0000-0000D50C0000}"/>
    <cellStyle name="Millares 6 3 2 6" xfId="4758" xr:uid="{00000000-0005-0000-0000-0000D60C0000}"/>
    <cellStyle name="Millares 6 3 3" xfId="380" xr:uid="{00000000-0005-0000-0000-0000D70C0000}"/>
    <cellStyle name="Millares 6 3 3 2" xfId="1143" xr:uid="{00000000-0005-0000-0000-0000D80C0000}"/>
    <cellStyle name="Millares 6 3 3 2 2" xfId="1984" xr:uid="{00000000-0005-0000-0000-0000D90C0000}"/>
    <cellStyle name="Millares 6 3 3 2 3" xfId="5342" xr:uid="{00000000-0005-0000-0000-0000DA0C0000}"/>
    <cellStyle name="Millares 6 3 3 3" xfId="1582" xr:uid="{00000000-0005-0000-0000-0000DB0C0000}"/>
    <cellStyle name="Millares 6 3 3 3 2" xfId="6218" xr:uid="{00000000-0005-0000-0000-0000DC0C0000}"/>
    <cellStyle name="Millares 6 3 3 4" xfId="4951" xr:uid="{00000000-0005-0000-0000-0000DD0C0000}"/>
    <cellStyle name="Millares 6 3 4" xfId="657" xr:uid="{00000000-0005-0000-0000-0000DE0C0000}"/>
    <cellStyle name="Millares 6 3 4 2" xfId="6033" xr:uid="{00000000-0005-0000-0000-0000DF0C0000}"/>
    <cellStyle name="Millares 6 3 4 3" xfId="5905" xr:uid="{00000000-0005-0000-0000-0000E00C0000}"/>
    <cellStyle name="Millares 6 3 5" xfId="962" xr:uid="{00000000-0005-0000-0000-0000E10C0000}"/>
    <cellStyle name="Millares 6 3 5 2" xfId="1802" xr:uid="{00000000-0005-0000-0000-0000E20C0000}"/>
    <cellStyle name="Millares 6 3 5 3" xfId="5112" xr:uid="{00000000-0005-0000-0000-0000E30C0000}"/>
    <cellStyle name="Millares 6 3 6" xfId="1342" xr:uid="{00000000-0005-0000-0000-0000E40C0000}"/>
    <cellStyle name="Millares 6 3 7" xfId="4623" xr:uid="{00000000-0005-0000-0000-0000E50C0000}"/>
    <cellStyle name="Millares 6 4" xfId="126" xr:uid="{00000000-0005-0000-0000-0000E60C0000}"/>
    <cellStyle name="Millares 6 4 2" xfId="381" xr:uid="{00000000-0005-0000-0000-0000E70C0000}"/>
    <cellStyle name="Millares 6 4 2 2" xfId="661" xr:uid="{00000000-0005-0000-0000-0000E80C0000}"/>
    <cellStyle name="Millares 6 4 2 2 2" xfId="1144" xr:uid="{00000000-0005-0000-0000-0000E90C0000}"/>
    <cellStyle name="Millares 6 4 2 2 2 2" xfId="1985" xr:uid="{00000000-0005-0000-0000-0000EA0C0000}"/>
    <cellStyle name="Millares 6 4 2 2 3" xfId="1583" xr:uid="{00000000-0005-0000-0000-0000EB0C0000}"/>
    <cellStyle name="Millares 6 4 2 2 4" xfId="5218" xr:uid="{00000000-0005-0000-0000-0000EC0C0000}"/>
    <cellStyle name="Millares 6 4 2 3" xfId="660" xr:uid="{00000000-0005-0000-0000-0000ED0C0000}"/>
    <cellStyle name="Millares 6 4 2 3 2" xfId="5511" xr:uid="{00000000-0005-0000-0000-0000EE0C0000}"/>
    <cellStyle name="Millares 6 4 2 4" xfId="1075" xr:uid="{00000000-0005-0000-0000-0000EF0C0000}"/>
    <cellStyle name="Millares 6 4 2 4 2" xfId="1915" xr:uid="{00000000-0005-0000-0000-0000F00C0000}"/>
    <cellStyle name="Millares 6 4 2 5" xfId="1463" xr:uid="{00000000-0005-0000-0000-0000F10C0000}"/>
    <cellStyle name="Millares 6 4 2 6" xfId="4757" xr:uid="{00000000-0005-0000-0000-0000F20C0000}"/>
    <cellStyle name="Millares 6 4 3" xfId="382" xr:uid="{00000000-0005-0000-0000-0000F30C0000}"/>
    <cellStyle name="Millares 6 4 3 2" xfId="1145" xr:uid="{00000000-0005-0000-0000-0000F40C0000}"/>
    <cellStyle name="Millares 6 4 3 2 2" xfId="1986" xr:uid="{00000000-0005-0000-0000-0000F50C0000}"/>
    <cellStyle name="Millares 6 4 3 2 3" xfId="5341" xr:uid="{00000000-0005-0000-0000-0000F60C0000}"/>
    <cellStyle name="Millares 6 4 3 3" xfId="1584" xr:uid="{00000000-0005-0000-0000-0000F70C0000}"/>
    <cellStyle name="Millares 6 4 3 3 2" xfId="6144" xr:uid="{00000000-0005-0000-0000-0000F80C0000}"/>
    <cellStyle name="Millares 6 4 3 4" xfId="4950" xr:uid="{00000000-0005-0000-0000-0000F90C0000}"/>
    <cellStyle name="Millares 6 4 4" xfId="659" xr:uid="{00000000-0005-0000-0000-0000FA0C0000}"/>
    <cellStyle name="Millares 6 4 4 2" xfId="6172" xr:uid="{00000000-0005-0000-0000-0000FB0C0000}"/>
    <cellStyle name="Millares 6 4 4 3" xfId="6244" xr:uid="{00000000-0005-0000-0000-0000FC0C0000}"/>
    <cellStyle name="Millares 6 4 5" xfId="961" xr:uid="{00000000-0005-0000-0000-0000FD0C0000}"/>
    <cellStyle name="Millares 6 4 5 2" xfId="1801" xr:uid="{00000000-0005-0000-0000-0000FE0C0000}"/>
    <cellStyle name="Millares 6 4 5 3" xfId="5111" xr:uid="{00000000-0005-0000-0000-0000FF0C0000}"/>
    <cellStyle name="Millares 6 4 6" xfId="1341" xr:uid="{00000000-0005-0000-0000-0000000D0000}"/>
    <cellStyle name="Millares 6 4 7" xfId="4622" xr:uid="{00000000-0005-0000-0000-0000010D0000}"/>
    <cellStyle name="Millares 6 5" xfId="662" xr:uid="{00000000-0005-0000-0000-0000020D0000}"/>
    <cellStyle name="Millares 6 5 2" xfId="6259" xr:uid="{00000000-0005-0000-0000-0000030D0000}"/>
    <cellStyle name="Millares 6 5 3" xfId="5786" xr:uid="{00000000-0005-0000-0000-0000040D0000}"/>
    <cellStyle name="Millares 6 6" xfId="663" xr:uid="{00000000-0005-0000-0000-0000050D0000}"/>
    <cellStyle name="Millares 6 7" xfId="656" xr:uid="{00000000-0005-0000-0000-0000060D0000}"/>
    <cellStyle name="Millares 6 8" xfId="1300" xr:uid="{00000000-0005-0000-0000-0000070D0000}"/>
    <cellStyle name="Millares 6 8 2" xfId="2171" xr:uid="{00000000-0005-0000-0000-0000080D0000}"/>
    <cellStyle name="Millares 7" xfId="127" xr:uid="{00000000-0005-0000-0000-0000090D0000}"/>
    <cellStyle name="Millares 7 2" xfId="128" xr:uid="{00000000-0005-0000-0000-00000A0D0000}"/>
    <cellStyle name="Millares 7 3" xfId="129" xr:uid="{00000000-0005-0000-0000-00000B0D0000}"/>
    <cellStyle name="Millares 8" xfId="130" xr:uid="{00000000-0005-0000-0000-00000C0D0000}"/>
    <cellStyle name="Millares 8 2" xfId="131" xr:uid="{00000000-0005-0000-0000-00000D0D0000}"/>
    <cellStyle name="Millares 8 3" xfId="132" xr:uid="{00000000-0005-0000-0000-00000E0D0000}"/>
    <cellStyle name="Millares 9" xfId="133" xr:uid="{00000000-0005-0000-0000-00000F0D0000}"/>
    <cellStyle name="Millares 9 2" xfId="134" xr:uid="{00000000-0005-0000-0000-0000100D0000}"/>
    <cellStyle name="Millares 9 2 2" xfId="383" xr:uid="{00000000-0005-0000-0000-0000110D0000}"/>
    <cellStyle name="Millares 9 2 2 2" xfId="667" xr:uid="{00000000-0005-0000-0000-0000120D0000}"/>
    <cellStyle name="Millares 9 2 2 2 2" xfId="1146" xr:uid="{00000000-0005-0000-0000-0000130D0000}"/>
    <cellStyle name="Millares 9 2 2 2 2 2" xfId="1987" xr:uid="{00000000-0005-0000-0000-0000140D0000}"/>
    <cellStyle name="Millares 9 2 2 2 3" xfId="1585" xr:uid="{00000000-0005-0000-0000-0000150D0000}"/>
    <cellStyle name="Millares 9 2 2 2 4" xfId="5220" xr:uid="{00000000-0005-0000-0000-0000160D0000}"/>
    <cellStyle name="Millares 9 2 2 3" xfId="666" xr:uid="{00000000-0005-0000-0000-0000170D0000}"/>
    <cellStyle name="Millares 9 2 2 3 2" xfId="5513" xr:uid="{00000000-0005-0000-0000-0000180D0000}"/>
    <cellStyle name="Millares 9 2 2 4" xfId="1077" xr:uid="{00000000-0005-0000-0000-0000190D0000}"/>
    <cellStyle name="Millares 9 2 2 4 2" xfId="1917" xr:uid="{00000000-0005-0000-0000-00001A0D0000}"/>
    <cellStyle name="Millares 9 2 2 5" xfId="1465" xr:uid="{00000000-0005-0000-0000-00001B0D0000}"/>
    <cellStyle name="Millares 9 2 2 6" xfId="4759" xr:uid="{00000000-0005-0000-0000-00001C0D0000}"/>
    <cellStyle name="Millares 9 2 3" xfId="384" xr:uid="{00000000-0005-0000-0000-00001D0D0000}"/>
    <cellStyle name="Millares 9 2 3 2" xfId="1147" xr:uid="{00000000-0005-0000-0000-00001E0D0000}"/>
    <cellStyle name="Millares 9 2 3 2 2" xfId="1988" xr:uid="{00000000-0005-0000-0000-00001F0D0000}"/>
    <cellStyle name="Millares 9 2 3 2 3" xfId="5343" xr:uid="{00000000-0005-0000-0000-0000200D0000}"/>
    <cellStyle name="Millares 9 2 3 3" xfId="1586" xr:uid="{00000000-0005-0000-0000-0000210D0000}"/>
    <cellStyle name="Millares 9 2 3 3 2" xfId="6219" xr:uid="{00000000-0005-0000-0000-0000220D0000}"/>
    <cellStyle name="Millares 9 2 3 4" xfId="4952" xr:uid="{00000000-0005-0000-0000-0000230D0000}"/>
    <cellStyle name="Millares 9 2 4" xfId="665" xr:uid="{00000000-0005-0000-0000-0000240D0000}"/>
    <cellStyle name="Millares 9 2 4 2" xfId="5969" xr:uid="{00000000-0005-0000-0000-0000250D0000}"/>
    <cellStyle name="Millares 9 2 4 3" xfId="6308" xr:uid="{00000000-0005-0000-0000-0000260D0000}"/>
    <cellStyle name="Millares 9 2 5" xfId="963" xr:uid="{00000000-0005-0000-0000-0000270D0000}"/>
    <cellStyle name="Millares 9 2 5 2" xfId="1803" xr:uid="{00000000-0005-0000-0000-0000280D0000}"/>
    <cellStyle name="Millares 9 2 5 3" xfId="5113" xr:uid="{00000000-0005-0000-0000-0000290D0000}"/>
    <cellStyle name="Millares 9 2 6" xfId="1343" xr:uid="{00000000-0005-0000-0000-00002A0D0000}"/>
    <cellStyle name="Millares 9 2 7" xfId="4624" xr:uid="{00000000-0005-0000-0000-00002B0D0000}"/>
    <cellStyle name="Millares 9 3" xfId="385" xr:uid="{00000000-0005-0000-0000-00002C0D0000}"/>
    <cellStyle name="Millares 9 3 2" xfId="669" xr:uid="{00000000-0005-0000-0000-00002D0D0000}"/>
    <cellStyle name="Millares 9 3 2 2" xfId="1148" xr:uid="{00000000-0005-0000-0000-00002E0D0000}"/>
    <cellStyle name="Millares 9 3 2 2 2" xfId="1989" xr:uid="{00000000-0005-0000-0000-00002F0D0000}"/>
    <cellStyle name="Millares 9 3 2 3" xfId="1587" xr:uid="{00000000-0005-0000-0000-0000300D0000}"/>
    <cellStyle name="Millares 9 3 2 4" xfId="5183" xr:uid="{00000000-0005-0000-0000-0000310D0000}"/>
    <cellStyle name="Millares 9 3 3" xfId="668" xr:uid="{00000000-0005-0000-0000-0000320D0000}"/>
    <cellStyle name="Millares 9 3 3 2" xfId="5497" xr:uid="{00000000-0005-0000-0000-0000330D0000}"/>
    <cellStyle name="Millares 9 3 4" xfId="1035" xr:uid="{00000000-0005-0000-0000-0000340D0000}"/>
    <cellStyle name="Millares 9 3 4 2" xfId="1875" xr:uid="{00000000-0005-0000-0000-0000350D0000}"/>
    <cellStyle name="Millares 9 3 5" xfId="1423" xr:uid="{00000000-0005-0000-0000-0000360D0000}"/>
    <cellStyle name="Millares 9 3 6" xfId="4727" xr:uid="{00000000-0005-0000-0000-0000370D0000}"/>
    <cellStyle name="Millares 9 4" xfId="386" xr:uid="{00000000-0005-0000-0000-0000380D0000}"/>
    <cellStyle name="Millares 9 4 2" xfId="1149" xr:uid="{00000000-0005-0000-0000-0000390D0000}"/>
    <cellStyle name="Millares 9 4 2 2" xfId="1990" xr:uid="{00000000-0005-0000-0000-00003A0D0000}"/>
    <cellStyle name="Millares 9 4 2 3" xfId="5302" xr:uid="{00000000-0005-0000-0000-00003B0D0000}"/>
    <cellStyle name="Millares 9 4 3" xfId="1588" xr:uid="{00000000-0005-0000-0000-00003C0D0000}"/>
    <cellStyle name="Millares 9 4 3 2" xfId="6011" xr:uid="{00000000-0005-0000-0000-00003D0D0000}"/>
    <cellStyle name="Millares 9 4 4" xfId="4911" xr:uid="{00000000-0005-0000-0000-00003E0D0000}"/>
    <cellStyle name="Millares 9 5" xfId="664" xr:uid="{00000000-0005-0000-0000-00003F0D0000}"/>
    <cellStyle name="Millares 9 5 2" xfId="6171" xr:uid="{00000000-0005-0000-0000-0000400D0000}"/>
    <cellStyle name="Millares 9 5 3" xfId="6284" xr:uid="{00000000-0005-0000-0000-0000410D0000}"/>
    <cellStyle name="Millares 9 6" xfId="921" xr:uid="{00000000-0005-0000-0000-0000420D0000}"/>
    <cellStyle name="Millares 9 6 2" xfId="1761" xr:uid="{00000000-0005-0000-0000-0000430D0000}"/>
    <cellStyle name="Millares 9 6 3" xfId="5091" xr:uid="{00000000-0005-0000-0000-0000440D0000}"/>
    <cellStyle name="Millares 9 7" xfId="1306" xr:uid="{00000000-0005-0000-0000-0000450D0000}"/>
    <cellStyle name="Millares 9 8" xfId="4583" xr:uid="{00000000-0005-0000-0000-0000460D0000}"/>
    <cellStyle name="Moneda" xfId="1" builtinId="4"/>
    <cellStyle name="Moneda 10" xfId="135" xr:uid="{00000000-0005-0000-0000-0000480D0000}"/>
    <cellStyle name="Moneda 10 2" xfId="387" xr:uid="{00000000-0005-0000-0000-0000490D0000}"/>
    <cellStyle name="Moneda 10 3" xfId="5783" xr:uid="{00000000-0005-0000-0000-00004A0D0000}"/>
    <cellStyle name="Moneda 10 4" xfId="5847" xr:uid="{00000000-0005-0000-0000-00004B0D0000}"/>
    <cellStyle name="Moneda 10 5" xfId="5854" xr:uid="{00000000-0005-0000-0000-00004C0D0000}"/>
    <cellStyle name="Moneda 10 6" xfId="548" xr:uid="{00000000-0005-0000-0000-00004D0D0000}"/>
    <cellStyle name="Moneda 11" xfId="136" xr:uid="{00000000-0005-0000-0000-00004E0D0000}"/>
    <cellStyle name="Moneda 12" xfId="388" xr:uid="{00000000-0005-0000-0000-00004F0D0000}"/>
    <cellStyle name="Moneda 12 2" xfId="671" xr:uid="{00000000-0005-0000-0000-0000500D0000}"/>
    <cellStyle name="Moneda 12 2 2" xfId="1150" xr:uid="{00000000-0005-0000-0000-0000510D0000}"/>
    <cellStyle name="Moneda 12 2 2 2" xfId="1991" xr:uid="{00000000-0005-0000-0000-0000520D0000}"/>
    <cellStyle name="Moneda 12 2 3" xfId="1589" xr:uid="{00000000-0005-0000-0000-0000530D0000}"/>
    <cellStyle name="Moneda 12 2 4" xfId="4841" xr:uid="{00000000-0005-0000-0000-0000540D0000}"/>
    <cellStyle name="Moneda 12 2 5" xfId="2179" xr:uid="{00000000-0005-0000-0000-0000550D0000}"/>
    <cellStyle name="Moneda 12 3" xfId="670" xr:uid="{00000000-0005-0000-0000-0000560D0000}"/>
    <cellStyle name="Moneda 12 3 2" xfId="4843" xr:uid="{00000000-0005-0000-0000-0000570D0000}"/>
    <cellStyle name="Moneda 12 3 3" xfId="4864" xr:uid="{00000000-0005-0000-0000-0000580D0000}"/>
    <cellStyle name="Moneda 12 3 4" xfId="5157" xr:uid="{00000000-0005-0000-0000-0000590D0000}"/>
    <cellStyle name="Moneda 12 3 5" xfId="4521" xr:uid="{00000000-0005-0000-0000-00005A0D0000}"/>
    <cellStyle name="Moneda 12 4" xfId="1014" xr:uid="{00000000-0005-0000-0000-00005B0D0000}"/>
    <cellStyle name="Moneda 12 4 2" xfId="1854" xr:uid="{00000000-0005-0000-0000-00005C0D0000}"/>
    <cellStyle name="Moneda 12 5" xfId="1402" xr:uid="{00000000-0005-0000-0000-00005D0D0000}"/>
    <cellStyle name="Moneda 12 6" xfId="4833" xr:uid="{00000000-0005-0000-0000-00005E0D0000}"/>
    <cellStyle name="Moneda 12 7" xfId="2174" xr:uid="{00000000-0005-0000-0000-00005F0D0000}"/>
    <cellStyle name="Moneda 12 8" xfId="5852" xr:uid="{00000000-0005-0000-0000-0000600D0000}"/>
    <cellStyle name="Moneda 12 9" xfId="556" xr:uid="{00000000-0005-0000-0000-0000610D0000}"/>
    <cellStyle name="Moneda 13" xfId="389" xr:uid="{00000000-0005-0000-0000-0000620D0000}"/>
    <cellStyle name="Moneda 13 2" xfId="4524" xr:uid="{00000000-0005-0000-0000-0000630D0000}"/>
    <cellStyle name="Moneda 13 2 2" xfId="5676" xr:uid="{00000000-0005-0000-0000-0000640D0000}"/>
    <cellStyle name="Moneda 13 2 3" xfId="5161" xr:uid="{00000000-0005-0000-0000-0000650D0000}"/>
    <cellStyle name="Moneda 13 3" xfId="5420" xr:uid="{00000000-0005-0000-0000-0000660D0000}"/>
    <cellStyle name="Moneda 13 3 2" xfId="5488" xr:uid="{00000000-0005-0000-0000-0000670D0000}"/>
    <cellStyle name="Moneda 13 4" xfId="4705" xr:uid="{00000000-0005-0000-0000-0000680D0000}"/>
    <cellStyle name="Moneda 13 5" xfId="2176" xr:uid="{00000000-0005-0000-0000-0000690D0000}"/>
    <cellStyle name="Moneda 13 6" xfId="5863" xr:uid="{00000000-0005-0000-0000-00006A0D0000}"/>
    <cellStyle name="Moneda 13 7" xfId="576" xr:uid="{00000000-0005-0000-0000-00006B0D0000}"/>
    <cellStyle name="Moneda 14" xfId="870" xr:uid="{00000000-0005-0000-0000-00006C0D0000}"/>
    <cellStyle name="Moneda 14 2" xfId="1515" xr:uid="{00000000-0005-0000-0000-00006D0D0000}"/>
    <cellStyle name="Moneda 14 2 2" xfId="5688" xr:uid="{00000000-0005-0000-0000-00006E0D0000}"/>
    <cellStyle name="Moneda 14 2 3" xfId="5280" xr:uid="{00000000-0005-0000-0000-00006F0D0000}"/>
    <cellStyle name="Moneda 14 3" xfId="5554" xr:uid="{00000000-0005-0000-0000-0000700D0000}"/>
    <cellStyle name="Moneda 14 4" xfId="4889" xr:uid="{00000000-0005-0000-0000-0000710D0000}"/>
    <cellStyle name="Moneda 15" xfId="873" xr:uid="{00000000-0005-0000-0000-0000720D0000}"/>
    <cellStyle name="Moneda 15 2" xfId="1517" xr:uid="{00000000-0005-0000-0000-0000730D0000}"/>
    <cellStyle name="Moneda 16" xfId="912" xr:uid="{00000000-0005-0000-0000-0000740D0000}"/>
    <cellStyle name="Moneda 16 2" xfId="1740" xr:uid="{00000000-0005-0000-0000-0000750D0000}"/>
    <cellStyle name="Moneda 16 3" xfId="2157" xr:uid="{00000000-0005-0000-0000-0000760D0000}"/>
    <cellStyle name="Moneda 16 4" xfId="2127" xr:uid="{00000000-0005-0000-0000-0000770D0000}"/>
    <cellStyle name="Moneda 17" xfId="1275" xr:uid="{00000000-0005-0000-0000-0000780D0000}"/>
    <cellStyle name="Moneda 18" xfId="4561" xr:uid="{00000000-0005-0000-0000-0000790D0000}"/>
    <cellStyle name="Moneda 2" xfId="47" xr:uid="{00000000-0005-0000-0000-00007A0D0000}"/>
    <cellStyle name="Moneda 2 2" xfId="137" xr:uid="{00000000-0005-0000-0000-00007B0D0000}"/>
    <cellStyle name="Moneda 2 3" xfId="138" xr:uid="{00000000-0005-0000-0000-00007C0D0000}"/>
    <cellStyle name="Moneda 2 3 2" xfId="139" xr:uid="{00000000-0005-0000-0000-00007D0D0000}"/>
    <cellStyle name="Moneda 2 3 2 2" xfId="673" xr:uid="{00000000-0005-0000-0000-00007E0D0000}"/>
    <cellStyle name="Moneda 2 3 2 2 2" xfId="4872" xr:uid="{00000000-0005-0000-0000-00007F0D0000}"/>
    <cellStyle name="Moneda 2 3 2 2 3" xfId="4485" xr:uid="{00000000-0005-0000-0000-0000800D0000}"/>
    <cellStyle name="Moneda 2 3 2 3" xfId="672" xr:uid="{00000000-0005-0000-0000-0000810D0000}"/>
    <cellStyle name="Moneda 2 3 2 3 2" xfId="4835" xr:uid="{00000000-0005-0000-0000-0000820D0000}"/>
    <cellStyle name="Moneda 2 3 2 3 3" xfId="4514" xr:uid="{00000000-0005-0000-0000-0000830D0000}"/>
    <cellStyle name="Moneda 2 3 3" xfId="140" xr:uid="{00000000-0005-0000-0000-0000840D0000}"/>
    <cellStyle name="Moneda 2 3 3 2" xfId="674" xr:uid="{00000000-0005-0000-0000-0000850D0000}"/>
    <cellStyle name="Moneda 2 3 4" xfId="675" xr:uid="{00000000-0005-0000-0000-0000860D0000}"/>
    <cellStyle name="Moneda 2 3 4 2" xfId="676" xr:uid="{00000000-0005-0000-0000-0000870D0000}"/>
    <cellStyle name="Moneda 2 3 4 2 2" xfId="4846" xr:uid="{00000000-0005-0000-0000-0000880D0000}"/>
    <cellStyle name="Moneda 2 3 4 2 3" xfId="4459" xr:uid="{00000000-0005-0000-0000-0000890D0000}"/>
    <cellStyle name="Moneda 2 3 4 3" xfId="1590" xr:uid="{00000000-0005-0000-0000-00008A0D0000}"/>
    <cellStyle name="Moneda 2 3 4 3 2" xfId="4869" xr:uid="{00000000-0005-0000-0000-00008B0D0000}"/>
    <cellStyle name="Moneda 2 3 4 3 3" xfId="4526" xr:uid="{00000000-0005-0000-0000-00008C0D0000}"/>
    <cellStyle name="Moneda 2 3 5" xfId="677" xr:uid="{00000000-0005-0000-0000-00008D0D0000}"/>
    <cellStyle name="Moneda 2 3 5 2" xfId="4886" xr:uid="{00000000-0005-0000-0000-00008E0D0000}"/>
    <cellStyle name="Moneda 2 3 5 3" xfId="4507" xr:uid="{00000000-0005-0000-0000-00008F0D0000}"/>
    <cellStyle name="Moneda 2 3 6" xfId="678" xr:uid="{00000000-0005-0000-0000-0000900D0000}"/>
    <cellStyle name="Moneda 2 3 7" xfId="2111" xr:uid="{00000000-0005-0000-0000-0000910D0000}"/>
    <cellStyle name="Moneda 2 4" xfId="1273" xr:uid="{00000000-0005-0000-0000-0000920D0000}"/>
    <cellStyle name="Moneda 2 4 2" xfId="2102" xr:uid="{00000000-0005-0000-0000-0000930D0000}"/>
    <cellStyle name="Moneda 2 5" xfId="6319" xr:uid="{00000000-0005-0000-0000-0000940D0000}"/>
    <cellStyle name="Moneda 3" xfId="141" xr:uid="{00000000-0005-0000-0000-0000950D0000}"/>
    <cellStyle name="Moneda 3 2" xfId="142" xr:uid="{00000000-0005-0000-0000-0000960D0000}"/>
    <cellStyle name="Moneda 3 2 10" xfId="679" xr:uid="{00000000-0005-0000-0000-0000970D0000}"/>
    <cellStyle name="Moneda 3 2 10 2" xfId="1151" xr:uid="{00000000-0005-0000-0000-0000980D0000}"/>
    <cellStyle name="Moneda 3 2 10 2 2" xfId="1992" xr:uid="{00000000-0005-0000-0000-0000990D0000}"/>
    <cellStyle name="Moneda 3 2 10 3" xfId="1591" xr:uid="{00000000-0005-0000-0000-00009A0D0000}"/>
    <cellStyle name="Moneda 3 2 11" xfId="915" xr:uid="{00000000-0005-0000-0000-00009B0D0000}"/>
    <cellStyle name="Moneda 3 2 11 2" xfId="1743" xr:uid="{00000000-0005-0000-0000-00009C0D0000}"/>
    <cellStyle name="Moneda 3 2 11 3" xfId="2149" xr:uid="{00000000-0005-0000-0000-00009D0D0000}"/>
    <cellStyle name="Moneda 3 2 11 4" xfId="2112" xr:uid="{00000000-0005-0000-0000-00009E0D0000}"/>
    <cellStyle name="Moneda 3 2 12" xfId="1279" xr:uid="{00000000-0005-0000-0000-00009F0D0000}"/>
    <cellStyle name="Moneda 3 2 13" xfId="4566" xr:uid="{00000000-0005-0000-0000-0000A00D0000}"/>
    <cellStyle name="Moneda 3 2 2" xfId="143" xr:uid="{00000000-0005-0000-0000-0000A10D0000}"/>
    <cellStyle name="Moneda 3 2 3" xfId="58" xr:uid="{00000000-0005-0000-0000-0000A20D0000}"/>
    <cellStyle name="Moneda 3 2 3 2" xfId="257" xr:uid="{00000000-0005-0000-0000-0000A30D0000}"/>
    <cellStyle name="Moneda 3 2 3 2 2" xfId="390" xr:uid="{00000000-0005-0000-0000-0000A40D0000}"/>
    <cellStyle name="Moneda 3 2 3 2 2 2" xfId="1152" xr:uid="{00000000-0005-0000-0000-0000A50D0000}"/>
    <cellStyle name="Moneda 3 2 3 2 2 2 2" xfId="1993" xr:uid="{00000000-0005-0000-0000-0000A60D0000}"/>
    <cellStyle name="Moneda 3 2 3 2 2 3" xfId="1592" xr:uid="{00000000-0005-0000-0000-0000A70D0000}"/>
    <cellStyle name="Moneda 3 2 3 2 2 3 2" xfId="6230" xr:uid="{00000000-0005-0000-0000-0000A80D0000}"/>
    <cellStyle name="Moneda 3 2 3 2 2 4" xfId="5222" xr:uid="{00000000-0005-0000-0000-0000A90D0000}"/>
    <cellStyle name="Moneda 3 2 3 2 3" xfId="681" xr:uid="{00000000-0005-0000-0000-0000AA0D0000}"/>
    <cellStyle name="Moneda 3 2 3 2 3 2" xfId="5515" xr:uid="{00000000-0005-0000-0000-0000AB0D0000}"/>
    <cellStyle name="Moneda 3 2 3 2 4" xfId="1079" xr:uid="{00000000-0005-0000-0000-0000AC0D0000}"/>
    <cellStyle name="Moneda 3 2 3 2 4 2" xfId="1919" xr:uid="{00000000-0005-0000-0000-0000AD0D0000}"/>
    <cellStyle name="Moneda 3 2 3 2 5" xfId="1467" xr:uid="{00000000-0005-0000-0000-0000AE0D0000}"/>
    <cellStyle name="Moneda 3 2 3 2 6" xfId="4761" xr:uid="{00000000-0005-0000-0000-0000AF0D0000}"/>
    <cellStyle name="Moneda 3 2 3 3" xfId="391" xr:uid="{00000000-0005-0000-0000-0000B00D0000}"/>
    <cellStyle name="Moneda 3 2 3 3 2" xfId="1153" xr:uid="{00000000-0005-0000-0000-0000B10D0000}"/>
    <cellStyle name="Moneda 3 2 3 3 2 2" xfId="1994" xr:uid="{00000000-0005-0000-0000-0000B20D0000}"/>
    <cellStyle name="Moneda 3 2 3 3 2 3" xfId="5345" xr:uid="{00000000-0005-0000-0000-0000B30D0000}"/>
    <cellStyle name="Moneda 3 2 3 3 3" xfId="1593" xr:uid="{00000000-0005-0000-0000-0000B40D0000}"/>
    <cellStyle name="Moneda 3 2 3 3 3 2" xfId="6212" xr:uid="{00000000-0005-0000-0000-0000B50D0000}"/>
    <cellStyle name="Moneda 3 2 3 3 4" xfId="4954" xr:uid="{00000000-0005-0000-0000-0000B60D0000}"/>
    <cellStyle name="Moneda 3 2 3 4" xfId="680" xr:uid="{00000000-0005-0000-0000-0000B70D0000}"/>
    <cellStyle name="Moneda 3 2 3 4 2" xfId="6034" xr:uid="{00000000-0005-0000-0000-0000B80D0000}"/>
    <cellStyle name="Moneda 3 2 3 4 3" xfId="5991" xr:uid="{00000000-0005-0000-0000-0000B90D0000}"/>
    <cellStyle name="Moneda 3 2 3 5" xfId="965" xr:uid="{00000000-0005-0000-0000-0000BA0D0000}"/>
    <cellStyle name="Moneda 3 2 3 5 2" xfId="1805" xr:uid="{00000000-0005-0000-0000-0000BB0D0000}"/>
    <cellStyle name="Moneda 3 2 3 5 3" xfId="5115" xr:uid="{00000000-0005-0000-0000-0000BC0D0000}"/>
    <cellStyle name="Moneda 3 2 3 6" xfId="1345" xr:uid="{00000000-0005-0000-0000-0000BD0D0000}"/>
    <cellStyle name="Moneda 3 2 3 7" xfId="4626" xr:uid="{00000000-0005-0000-0000-0000BE0D0000}"/>
    <cellStyle name="Moneda 3 2 4" xfId="144" xr:uid="{00000000-0005-0000-0000-0000BF0D0000}"/>
    <cellStyle name="Moneda 3 2 4 2" xfId="392" xr:uid="{00000000-0005-0000-0000-0000C00D0000}"/>
    <cellStyle name="Moneda 3 2 4 2 2" xfId="684" xr:uid="{00000000-0005-0000-0000-0000C10D0000}"/>
    <cellStyle name="Moneda 3 2 4 2 2 2" xfId="1154" xr:uid="{00000000-0005-0000-0000-0000C20D0000}"/>
    <cellStyle name="Moneda 3 2 4 2 2 2 2" xfId="1995" xr:uid="{00000000-0005-0000-0000-0000C30D0000}"/>
    <cellStyle name="Moneda 3 2 4 2 2 3" xfId="1594" xr:uid="{00000000-0005-0000-0000-0000C40D0000}"/>
    <cellStyle name="Moneda 3 2 4 2 2 4" xfId="5221" xr:uid="{00000000-0005-0000-0000-0000C50D0000}"/>
    <cellStyle name="Moneda 3 2 4 2 3" xfId="683" xr:uid="{00000000-0005-0000-0000-0000C60D0000}"/>
    <cellStyle name="Moneda 3 2 4 2 3 2" xfId="5514" xr:uid="{00000000-0005-0000-0000-0000C70D0000}"/>
    <cellStyle name="Moneda 3 2 4 2 4" xfId="1078" xr:uid="{00000000-0005-0000-0000-0000C80D0000}"/>
    <cellStyle name="Moneda 3 2 4 2 4 2" xfId="1918" xr:uid="{00000000-0005-0000-0000-0000C90D0000}"/>
    <cellStyle name="Moneda 3 2 4 2 5" xfId="1466" xr:uid="{00000000-0005-0000-0000-0000CA0D0000}"/>
    <cellStyle name="Moneda 3 2 4 2 6" xfId="4760" xr:uid="{00000000-0005-0000-0000-0000CB0D0000}"/>
    <cellStyle name="Moneda 3 2 4 3" xfId="393" xr:uid="{00000000-0005-0000-0000-0000CC0D0000}"/>
    <cellStyle name="Moneda 3 2 4 3 2" xfId="1155" xr:uid="{00000000-0005-0000-0000-0000CD0D0000}"/>
    <cellStyle name="Moneda 3 2 4 3 2 2" xfId="1996" xr:uid="{00000000-0005-0000-0000-0000CE0D0000}"/>
    <cellStyle name="Moneda 3 2 4 3 2 3" xfId="5344" xr:uid="{00000000-0005-0000-0000-0000CF0D0000}"/>
    <cellStyle name="Moneda 3 2 4 3 3" xfId="1595" xr:uid="{00000000-0005-0000-0000-0000D00D0000}"/>
    <cellStyle name="Moneda 3 2 4 3 3 2" xfId="6145" xr:uid="{00000000-0005-0000-0000-0000D10D0000}"/>
    <cellStyle name="Moneda 3 2 4 3 4" xfId="4953" xr:uid="{00000000-0005-0000-0000-0000D20D0000}"/>
    <cellStyle name="Moneda 3 2 4 4" xfId="682" xr:uid="{00000000-0005-0000-0000-0000D30D0000}"/>
    <cellStyle name="Moneda 3 2 4 4 2" xfId="6292" xr:uid="{00000000-0005-0000-0000-0000D40D0000}"/>
    <cellStyle name="Moneda 3 2 4 4 3" xfId="6107" xr:uid="{00000000-0005-0000-0000-0000D50D0000}"/>
    <cellStyle name="Moneda 3 2 4 5" xfId="964" xr:uid="{00000000-0005-0000-0000-0000D60D0000}"/>
    <cellStyle name="Moneda 3 2 4 5 2" xfId="1804" xr:uid="{00000000-0005-0000-0000-0000D70D0000}"/>
    <cellStyle name="Moneda 3 2 4 5 3" xfId="5114" xr:uid="{00000000-0005-0000-0000-0000D80D0000}"/>
    <cellStyle name="Moneda 3 2 4 6" xfId="1344" xr:uid="{00000000-0005-0000-0000-0000D90D0000}"/>
    <cellStyle name="Moneda 3 2 4 7" xfId="4625" xr:uid="{00000000-0005-0000-0000-0000DA0D0000}"/>
    <cellStyle name="Moneda 3 2 5" xfId="549" xr:uid="{00000000-0005-0000-0000-0000DB0D0000}"/>
    <cellStyle name="Moneda 3 2 5 2" xfId="582" xr:uid="{00000000-0005-0000-0000-0000DC0D0000}"/>
    <cellStyle name="Moneda 3 2 5 2 2" xfId="687" xr:uid="{00000000-0005-0000-0000-0000DD0D0000}"/>
    <cellStyle name="Moneda 3 2 5 2 2 2" xfId="1156" xr:uid="{00000000-0005-0000-0000-0000DE0D0000}"/>
    <cellStyle name="Moneda 3 2 5 2 2 2 2" xfId="1997" xr:uid="{00000000-0005-0000-0000-0000DF0D0000}"/>
    <cellStyle name="Moneda 3 2 5 2 2 3" xfId="1596" xr:uid="{00000000-0005-0000-0000-0000E00D0000}"/>
    <cellStyle name="Moneda 3 2 5 2 2 4" xfId="5262" xr:uid="{00000000-0005-0000-0000-0000E10D0000}"/>
    <cellStyle name="Moneda 3 2 5 2 3" xfId="686" xr:uid="{00000000-0005-0000-0000-0000E20D0000}"/>
    <cellStyle name="Moneda 3 2 5 2 3 2" xfId="5540" xr:uid="{00000000-0005-0000-0000-0000E30D0000}"/>
    <cellStyle name="Moneda 3 2 5 2 4" xfId="1103" xr:uid="{00000000-0005-0000-0000-0000E40D0000}"/>
    <cellStyle name="Moneda 3 2 5 2 4 2" xfId="1943" xr:uid="{00000000-0005-0000-0000-0000E50D0000}"/>
    <cellStyle name="Moneda 3 2 5 2 5" xfId="1498" xr:uid="{00000000-0005-0000-0000-0000E60D0000}"/>
    <cellStyle name="Moneda 3 2 5 2 6" xfId="4801" xr:uid="{00000000-0005-0000-0000-0000E70D0000}"/>
    <cellStyle name="Moneda 3 2 5 3" xfId="688" xr:uid="{00000000-0005-0000-0000-0000E80D0000}"/>
    <cellStyle name="Moneda 3 2 5 3 2" xfId="1157" xr:uid="{00000000-0005-0000-0000-0000E90D0000}"/>
    <cellStyle name="Moneda 3 2 5 3 2 2" xfId="1998" xr:uid="{00000000-0005-0000-0000-0000EA0D0000}"/>
    <cellStyle name="Moneda 3 2 5 3 2 3" xfId="5385" xr:uid="{00000000-0005-0000-0000-0000EB0D0000}"/>
    <cellStyle name="Moneda 3 2 5 3 3" xfId="1597" xr:uid="{00000000-0005-0000-0000-0000EC0D0000}"/>
    <cellStyle name="Moneda 3 2 5 3 4" xfId="4994" xr:uid="{00000000-0005-0000-0000-0000ED0D0000}"/>
    <cellStyle name="Moneda 3 2 5 4" xfId="685" xr:uid="{00000000-0005-0000-0000-0000EE0D0000}"/>
    <cellStyle name="Moneda 3 2 5 5" xfId="997" xr:uid="{00000000-0005-0000-0000-0000EF0D0000}"/>
    <cellStyle name="Moneda 3 2 5 5 2" xfId="1837" xr:uid="{00000000-0005-0000-0000-0000F00D0000}"/>
    <cellStyle name="Moneda 3 2 5 5 3" xfId="5144" xr:uid="{00000000-0005-0000-0000-0000F10D0000}"/>
    <cellStyle name="Moneda 3 2 5 6" xfId="1385" xr:uid="{00000000-0005-0000-0000-0000F20D0000}"/>
    <cellStyle name="Moneda 3 2 5 7" xfId="4666" xr:uid="{00000000-0005-0000-0000-0000F30D0000}"/>
    <cellStyle name="Moneda 3 2 6" xfId="554" xr:uid="{00000000-0005-0000-0000-0000F40D0000}"/>
    <cellStyle name="Moneda 3 2 6 2" xfId="589" xr:uid="{00000000-0005-0000-0000-0000F50D0000}"/>
    <cellStyle name="Moneda 3 2 6 2 2" xfId="691" xr:uid="{00000000-0005-0000-0000-0000F60D0000}"/>
    <cellStyle name="Moneda 3 2 6 2 2 2" xfId="1158" xr:uid="{00000000-0005-0000-0000-0000F70D0000}"/>
    <cellStyle name="Moneda 3 2 6 2 2 2 2" xfId="1999" xr:uid="{00000000-0005-0000-0000-0000F80D0000}"/>
    <cellStyle name="Moneda 3 2 6 2 2 3" xfId="1598" xr:uid="{00000000-0005-0000-0000-0000F90D0000}"/>
    <cellStyle name="Moneda 3 2 6 2 2 4" xfId="5272" xr:uid="{00000000-0005-0000-0000-0000FA0D0000}"/>
    <cellStyle name="Moneda 3 2 6 2 3" xfId="690" xr:uid="{00000000-0005-0000-0000-0000FB0D0000}"/>
    <cellStyle name="Moneda 3 2 6 2 3 2" xfId="5548" xr:uid="{00000000-0005-0000-0000-0000FC0D0000}"/>
    <cellStyle name="Moneda 3 2 6 2 4" xfId="1113" xr:uid="{00000000-0005-0000-0000-0000FD0D0000}"/>
    <cellStyle name="Moneda 3 2 6 2 4 2" xfId="1953" xr:uid="{00000000-0005-0000-0000-0000FE0D0000}"/>
    <cellStyle name="Moneda 3 2 6 2 5" xfId="1508" xr:uid="{00000000-0005-0000-0000-0000FF0D0000}"/>
    <cellStyle name="Moneda 3 2 6 2 6" xfId="4811" xr:uid="{00000000-0005-0000-0000-0000000E0000}"/>
    <cellStyle name="Moneda 3 2 6 3" xfId="692" xr:uid="{00000000-0005-0000-0000-0000010E0000}"/>
    <cellStyle name="Moneda 3 2 6 3 2" xfId="1159" xr:uid="{00000000-0005-0000-0000-0000020E0000}"/>
    <cellStyle name="Moneda 3 2 6 3 2 2" xfId="2000" xr:uid="{00000000-0005-0000-0000-0000030E0000}"/>
    <cellStyle name="Moneda 3 2 6 3 2 3" xfId="5395" xr:uid="{00000000-0005-0000-0000-0000040E0000}"/>
    <cellStyle name="Moneda 3 2 6 3 3" xfId="1599" xr:uid="{00000000-0005-0000-0000-0000050E0000}"/>
    <cellStyle name="Moneda 3 2 6 3 4" xfId="5004" xr:uid="{00000000-0005-0000-0000-0000060E0000}"/>
    <cellStyle name="Moneda 3 2 6 4" xfId="689" xr:uid="{00000000-0005-0000-0000-0000070E0000}"/>
    <cellStyle name="Moneda 3 2 6 5" xfId="1007" xr:uid="{00000000-0005-0000-0000-0000080E0000}"/>
    <cellStyle name="Moneda 3 2 6 5 2" xfId="1847" xr:uid="{00000000-0005-0000-0000-0000090E0000}"/>
    <cellStyle name="Moneda 3 2 6 5 3" xfId="5152" xr:uid="{00000000-0005-0000-0000-00000A0E0000}"/>
    <cellStyle name="Moneda 3 2 6 6" xfId="1395" xr:uid="{00000000-0005-0000-0000-00000B0E0000}"/>
    <cellStyle name="Moneda 3 2 6 7" xfId="4676" xr:uid="{00000000-0005-0000-0000-00000C0E0000}"/>
    <cellStyle name="Moneda 3 2 7" xfId="559" xr:uid="{00000000-0005-0000-0000-00000D0E0000}"/>
    <cellStyle name="Moneda 3 2 7 2" xfId="694" xr:uid="{00000000-0005-0000-0000-00000E0E0000}"/>
    <cellStyle name="Moneda 3 2 7 2 2" xfId="1160" xr:uid="{00000000-0005-0000-0000-00000F0E0000}"/>
    <cellStyle name="Moneda 3 2 7 2 2 2" xfId="2001" xr:uid="{00000000-0005-0000-0000-0000100E0000}"/>
    <cellStyle name="Moneda 3 2 7 2 3" xfId="1600" xr:uid="{00000000-0005-0000-0000-0000110E0000}"/>
    <cellStyle name="Moneda 3 2 7 3" xfId="693" xr:uid="{00000000-0005-0000-0000-0000120E0000}"/>
    <cellStyle name="Moneda 3 2 7 4" xfId="1017" xr:uid="{00000000-0005-0000-0000-0000130E0000}"/>
    <cellStyle name="Moneda 3 2 7 4 2" xfId="1857" xr:uid="{00000000-0005-0000-0000-0000140E0000}"/>
    <cellStyle name="Moneda 3 2 7 5" xfId="1405" xr:uid="{00000000-0005-0000-0000-0000150E0000}"/>
    <cellStyle name="Moneda 3 2 7 6" xfId="4856" xr:uid="{00000000-0005-0000-0000-0000160E0000}"/>
    <cellStyle name="Moneda 3 2 8" xfId="695" xr:uid="{00000000-0005-0000-0000-0000170E0000}"/>
    <cellStyle name="Moneda 3 2 8 2" xfId="4525" xr:uid="{00000000-0005-0000-0000-0000180E0000}"/>
    <cellStyle name="Moneda 3 2 8 2 2" xfId="5678" xr:uid="{00000000-0005-0000-0000-0000190E0000}"/>
    <cellStyle name="Moneda 3 2 8 2 3" xfId="5166" xr:uid="{00000000-0005-0000-0000-00001A0E0000}"/>
    <cellStyle name="Moneda 3 2 8 3" xfId="4695" xr:uid="{00000000-0005-0000-0000-00001B0E0000}"/>
    <cellStyle name="Moneda 3 2 8 3 2" xfId="5493" xr:uid="{00000000-0005-0000-0000-00001C0E0000}"/>
    <cellStyle name="Moneda 3 2 8 4" xfId="4710" xr:uid="{00000000-0005-0000-0000-00001D0E0000}"/>
    <cellStyle name="Moneda 3 2 8 5" xfId="2177" xr:uid="{00000000-0005-0000-0000-00001E0E0000}"/>
    <cellStyle name="Moneda 3 2 9" xfId="696" xr:uid="{00000000-0005-0000-0000-00001F0E0000}"/>
    <cellStyle name="Moneda 3 2 9 2" xfId="4534" xr:uid="{00000000-0005-0000-0000-0000200E0000}"/>
    <cellStyle name="Moneda 3 2 9 2 2" xfId="5693" xr:uid="{00000000-0005-0000-0000-0000210E0000}"/>
    <cellStyle name="Moneda 3 2 9 2 3" xfId="5285" xr:uid="{00000000-0005-0000-0000-0000220E0000}"/>
    <cellStyle name="Moneda 3 2 9 3" xfId="4816" xr:uid="{00000000-0005-0000-0000-0000230E0000}"/>
    <cellStyle name="Moneda 3 2 9 3 2" xfId="5559" xr:uid="{00000000-0005-0000-0000-0000240E0000}"/>
    <cellStyle name="Moneda 3 2 9 4" xfId="4894" xr:uid="{00000000-0005-0000-0000-0000250E0000}"/>
    <cellStyle name="Moneda 3 2 9 5" xfId="4454" xr:uid="{00000000-0005-0000-0000-0000260E0000}"/>
    <cellStyle name="Moneda 3 3" xfId="145" xr:uid="{00000000-0005-0000-0000-0000270E0000}"/>
    <cellStyle name="Moneda 3 3 10" xfId="698" xr:uid="{00000000-0005-0000-0000-0000280E0000}"/>
    <cellStyle name="Moneda 3 3 10 2" xfId="699" xr:uid="{00000000-0005-0000-0000-0000290E0000}"/>
    <cellStyle name="Moneda 3 3 10 2 2" xfId="5415" xr:uid="{00000000-0005-0000-0000-00002A0E0000}"/>
    <cellStyle name="Moneda 3 3 10 2 2 2" xfId="5690" xr:uid="{00000000-0005-0000-0000-00002B0E0000}"/>
    <cellStyle name="Moneda 3 3 10 2 3" xfId="5282" xr:uid="{00000000-0005-0000-0000-00002C0E0000}"/>
    <cellStyle name="Moneda 3 3 10 2 4" xfId="4531" xr:uid="{00000000-0005-0000-0000-00002D0E0000}"/>
    <cellStyle name="Moneda 3 3 10 3" xfId="700" xr:uid="{00000000-0005-0000-0000-00002E0E0000}"/>
    <cellStyle name="Moneda 3 3 10 3 2" xfId="5556" xr:uid="{00000000-0005-0000-0000-00002F0E0000}"/>
    <cellStyle name="Moneda 3 3 10 4" xfId="4818" xr:uid="{00000000-0005-0000-0000-0000300E0000}"/>
    <cellStyle name="Moneda 3 3 10 5" xfId="4891" xr:uid="{00000000-0005-0000-0000-0000310E0000}"/>
    <cellStyle name="Moneda 3 3 10 6" xfId="4451" xr:uid="{00000000-0005-0000-0000-0000320E0000}"/>
    <cellStyle name="Moneda 3 3 11" xfId="701" xr:uid="{00000000-0005-0000-0000-0000330E0000}"/>
    <cellStyle name="Moneda 3 3 11 2" xfId="1161" xr:uid="{00000000-0005-0000-0000-0000340E0000}"/>
    <cellStyle name="Moneda 3 3 11 2 2" xfId="2002" xr:uid="{00000000-0005-0000-0000-0000350E0000}"/>
    <cellStyle name="Moneda 3 3 11 3" xfId="1601" xr:uid="{00000000-0005-0000-0000-0000360E0000}"/>
    <cellStyle name="Moneda 3 3 11 4" xfId="4871" xr:uid="{00000000-0005-0000-0000-0000370E0000}"/>
    <cellStyle name="Moneda 3 3 11 5" xfId="4479" xr:uid="{00000000-0005-0000-0000-0000380E0000}"/>
    <cellStyle name="Moneda 3 3 12" xfId="697" xr:uid="{00000000-0005-0000-0000-0000390E0000}"/>
    <cellStyle name="Moneda 3 3 12 2" xfId="4878" xr:uid="{00000000-0005-0000-0000-00003A0E0000}"/>
    <cellStyle name="Moneda 3 3 12 2 2" xfId="5662" xr:uid="{00000000-0005-0000-0000-00003B0E0000}"/>
    <cellStyle name="Moneda 3 3 12 3" xfId="5092" xr:uid="{00000000-0005-0000-0000-00003C0E0000}"/>
    <cellStyle name="Moneda 3 3 12 4" xfId="4508" xr:uid="{00000000-0005-0000-0000-00003D0E0000}"/>
    <cellStyle name="Moneda 3 3 13" xfId="916" xr:uid="{00000000-0005-0000-0000-00003E0E0000}"/>
    <cellStyle name="Moneda 3 3 13 2" xfId="1744" xr:uid="{00000000-0005-0000-0000-00003F0E0000}"/>
    <cellStyle name="Moneda 3 3 14" xfId="1276" xr:uid="{00000000-0005-0000-0000-0000400E0000}"/>
    <cellStyle name="Moneda 3 3 15" xfId="4563" xr:uid="{00000000-0005-0000-0000-0000410E0000}"/>
    <cellStyle name="Moneda 3 3 2" xfId="146" xr:uid="{00000000-0005-0000-0000-0000420E0000}"/>
    <cellStyle name="Moneda 3 3 2 10" xfId="1280" xr:uid="{00000000-0005-0000-0000-0000430E0000}"/>
    <cellStyle name="Moneda 3 3 2 11" xfId="4567" xr:uid="{00000000-0005-0000-0000-0000440E0000}"/>
    <cellStyle name="Moneda 3 3 2 2" xfId="147" xr:uid="{00000000-0005-0000-0000-0000450E0000}"/>
    <cellStyle name="Moneda 3 3 2 2 2" xfId="258" xr:uid="{00000000-0005-0000-0000-0000460E0000}"/>
    <cellStyle name="Moneda 3 3 2 2 2 2" xfId="394" xr:uid="{00000000-0005-0000-0000-0000470E0000}"/>
    <cellStyle name="Moneda 3 3 2 2 2 2 2" xfId="1162" xr:uid="{00000000-0005-0000-0000-0000480E0000}"/>
    <cellStyle name="Moneda 3 3 2 2 2 2 2 2" xfId="2003" xr:uid="{00000000-0005-0000-0000-0000490E0000}"/>
    <cellStyle name="Moneda 3 3 2 2 2 2 3" xfId="1602" xr:uid="{00000000-0005-0000-0000-00004A0E0000}"/>
    <cellStyle name="Moneda 3 3 2 2 2 2 3 2" xfId="6158" xr:uid="{00000000-0005-0000-0000-00004B0E0000}"/>
    <cellStyle name="Moneda 3 3 2 2 2 2 4" xfId="5224" xr:uid="{00000000-0005-0000-0000-00004C0E0000}"/>
    <cellStyle name="Moneda 3 3 2 2 2 3" xfId="704" xr:uid="{00000000-0005-0000-0000-00004D0E0000}"/>
    <cellStyle name="Moneda 3 3 2 2 2 3 2" xfId="5517" xr:uid="{00000000-0005-0000-0000-00004E0E0000}"/>
    <cellStyle name="Moneda 3 3 2 2 2 4" xfId="1081" xr:uid="{00000000-0005-0000-0000-00004F0E0000}"/>
    <cellStyle name="Moneda 3 3 2 2 2 4 2" xfId="1921" xr:uid="{00000000-0005-0000-0000-0000500E0000}"/>
    <cellStyle name="Moneda 3 3 2 2 2 5" xfId="1469" xr:uid="{00000000-0005-0000-0000-0000510E0000}"/>
    <cellStyle name="Moneda 3 3 2 2 2 6" xfId="4763" xr:uid="{00000000-0005-0000-0000-0000520E0000}"/>
    <cellStyle name="Moneda 3 3 2 2 3" xfId="395" xr:uid="{00000000-0005-0000-0000-0000530E0000}"/>
    <cellStyle name="Moneda 3 3 2 2 3 2" xfId="1163" xr:uid="{00000000-0005-0000-0000-0000540E0000}"/>
    <cellStyle name="Moneda 3 3 2 2 3 2 2" xfId="2004" xr:uid="{00000000-0005-0000-0000-0000550E0000}"/>
    <cellStyle name="Moneda 3 3 2 2 3 2 3" xfId="5347" xr:uid="{00000000-0005-0000-0000-0000560E0000}"/>
    <cellStyle name="Moneda 3 3 2 2 3 3" xfId="1603" xr:uid="{00000000-0005-0000-0000-0000570E0000}"/>
    <cellStyle name="Moneda 3 3 2 2 3 3 2" xfId="6220" xr:uid="{00000000-0005-0000-0000-0000580E0000}"/>
    <cellStyle name="Moneda 3 3 2 2 3 4" xfId="4956" xr:uid="{00000000-0005-0000-0000-0000590E0000}"/>
    <cellStyle name="Moneda 3 3 2 2 4" xfId="703" xr:uid="{00000000-0005-0000-0000-00005A0E0000}"/>
    <cellStyle name="Moneda 3 3 2 2 4 2" xfId="5956" xr:uid="{00000000-0005-0000-0000-00005B0E0000}"/>
    <cellStyle name="Moneda 3 3 2 2 4 3" xfId="6301" xr:uid="{00000000-0005-0000-0000-00005C0E0000}"/>
    <cellStyle name="Moneda 3 3 2 2 5" xfId="967" xr:uid="{00000000-0005-0000-0000-00005D0E0000}"/>
    <cellStyle name="Moneda 3 3 2 2 5 2" xfId="1807" xr:uid="{00000000-0005-0000-0000-00005E0E0000}"/>
    <cellStyle name="Moneda 3 3 2 2 5 3" xfId="5118" xr:uid="{00000000-0005-0000-0000-00005F0E0000}"/>
    <cellStyle name="Moneda 3 3 2 2 6" xfId="1347" xr:uid="{00000000-0005-0000-0000-0000600E0000}"/>
    <cellStyle name="Moneda 3 3 2 2 7" xfId="4628" xr:uid="{00000000-0005-0000-0000-0000610E0000}"/>
    <cellStyle name="Moneda 3 3 2 3" xfId="259" xr:uid="{00000000-0005-0000-0000-0000620E0000}"/>
    <cellStyle name="Moneda 3 3 2 3 2" xfId="396" xr:uid="{00000000-0005-0000-0000-0000630E0000}"/>
    <cellStyle name="Moneda 3 3 2 3 2 2" xfId="707" xr:uid="{00000000-0005-0000-0000-0000640E0000}"/>
    <cellStyle name="Moneda 3 3 2 3 2 2 2" xfId="1164" xr:uid="{00000000-0005-0000-0000-0000650E0000}"/>
    <cellStyle name="Moneda 3 3 2 3 2 2 2 2" xfId="2005" xr:uid="{00000000-0005-0000-0000-0000660E0000}"/>
    <cellStyle name="Moneda 3 3 2 3 2 2 3" xfId="1604" xr:uid="{00000000-0005-0000-0000-0000670E0000}"/>
    <cellStyle name="Moneda 3 3 2 3 2 2 4" xfId="5263" xr:uid="{00000000-0005-0000-0000-0000680E0000}"/>
    <cellStyle name="Moneda 3 3 2 3 2 3" xfId="706" xr:uid="{00000000-0005-0000-0000-0000690E0000}"/>
    <cellStyle name="Moneda 3 3 2 3 2 3 2" xfId="5541" xr:uid="{00000000-0005-0000-0000-00006A0E0000}"/>
    <cellStyle name="Moneda 3 3 2 3 2 4" xfId="1104" xr:uid="{00000000-0005-0000-0000-00006B0E0000}"/>
    <cellStyle name="Moneda 3 3 2 3 2 4 2" xfId="1944" xr:uid="{00000000-0005-0000-0000-00006C0E0000}"/>
    <cellStyle name="Moneda 3 3 2 3 2 5" xfId="1499" xr:uid="{00000000-0005-0000-0000-00006D0E0000}"/>
    <cellStyle name="Moneda 3 3 2 3 2 6" xfId="4802" xr:uid="{00000000-0005-0000-0000-00006E0E0000}"/>
    <cellStyle name="Moneda 3 3 2 3 3" xfId="708" xr:uid="{00000000-0005-0000-0000-00006F0E0000}"/>
    <cellStyle name="Moneda 3 3 2 3 3 2" xfId="1165" xr:uid="{00000000-0005-0000-0000-0000700E0000}"/>
    <cellStyle name="Moneda 3 3 2 3 3 2 2" xfId="2006" xr:uid="{00000000-0005-0000-0000-0000710E0000}"/>
    <cellStyle name="Moneda 3 3 2 3 3 2 3" xfId="5386" xr:uid="{00000000-0005-0000-0000-0000720E0000}"/>
    <cellStyle name="Moneda 3 3 2 3 3 3" xfId="1605" xr:uid="{00000000-0005-0000-0000-0000730E0000}"/>
    <cellStyle name="Moneda 3 3 2 3 3 4" xfId="4995" xr:uid="{00000000-0005-0000-0000-0000740E0000}"/>
    <cellStyle name="Moneda 3 3 2 3 4" xfId="705" xr:uid="{00000000-0005-0000-0000-0000750E0000}"/>
    <cellStyle name="Moneda 3 3 2 3 4 2" xfId="5971" xr:uid="{00000000-0005-0000-0000-0000760E0000}"/>
    <cellStyle name="Moneda 3 3 2 3 4 3" xfId="6295" xr:uid="{00000000-0005-0000-0000-0000770E0000}"/>
    <cellStyle name="Moneda 3 3 2 3 5" xfId="998" xr:uid="{00000000-0005-0000-0000-0000780E0000}"/>
    <cellStyle name="Moneda 3 3 2 3 5 2" xfId="1838" xr:uid="{00000000-0005-0000-0000-0000790E0000}"/>
    <cellStyle name="Moneda 3 3 2 3 5 3" xfId="5145" xr:uid="{00000000-0005-0000-0000-00007A0E0000}"/>
    <cellStyle name="Moneda 3 3 2 3 6" xfId="1386" xr:uid="{00000000-0005-0000-0000-00007B0E0000}"/>
    <cellStyle name="Moneda 3 3 2 3 7" xfId="4667" xr:uid="{00000000-0005-0000-0000-00007C0E0000}"/>
    <cellStyle name="Moneda 3 3 2 4" xfId="397" xr:uid="{00000000-0005-0000-0000-00007D0E0000}"/>
    <cellStyle name="Moneda 3 3 2 4 2" xfId="590" xr:uid="{00000000-0005-0000-0000-00007E0E0000}"/>
    <cellStyle name="Moneda 3 3 2 4 2 2" xfId="711" xr:uid="{00000000-0005-0000-0000-00007F0E0000}"/>
    <cellStyle name="Moneda 3 3 2 4 2 2 2" xfId="1166" xr:uid="{00000000-0005-0000-0000-0000800E0000}"/>
    <cellStyle name="Moneda 3 3 2 4 2 2 2 2" xfId="2007" xr:uid="{00000000-0005-0000-0000-0000810E0000}"/>
    <cellStyle name="Moneda 3 3 2 4 2 2 3" xfId="1606" xr:uid="{00000000-0005-0000-0000-0000820E0000}"/>
    <cellStyle name="Moneda 3 3 2 4 2 2 4" xfId="5273" xr:uid="{00000000-0005-0000-0000-0000830E0000}"/>
    <cellStyle name="Moneda 3 3 2 4 2 3" xfId="710" xr:uid="{00000000-0005-0000-0000-0000840E0000}"/>
    <cellStyle name="Moneda 3 3 2 4 2 3 2" xfId="5549" xr:uid="{00000000-0005-0000-0000-0000850E0000}"/>
    <cellStyle name="Moneda 3 3 2 4 2 4" xfId="1114" xr:uid="{00000000-0005-0000-0000-0000860E0000}"/>
    <cellStyle name="Moneda 3 3 2 4 2 4 2" xfId="1954" xr:uid="{00000000-0005-0000-0000-0000870E0000}"/>
    <cellStyle name="Moneda 3 3 2 4 2 5" xfId="1509" xr:uid="{00000000-0005-0000-0000-0000880E0000}"/>
    <cellStyle name="Moneda 3 3 2 4 2 6" xfId="4812" xr:uid="{00000000-0005-0000-0000-0000890E0000}"/>
    <cellStyle name="Moneda 3 3 2 4 3" xfId="712" xr:uid="{00000000-0005-0000-0000-00008A0E0000}"/>
    <cellStyle name="Moneda 3 3 2 4 3 2" xfId="1167" xr:uid="{00000000-0005-0000-0000-00008B0E0000}"/>
    <cellStyle name="Moneda 3 3 2 4 3 2 2" xfId="2008" xr:uid="{00000000-0005-0000-0000-00008C0E0000}"/>
    <cellStyle name="Moneda 3 3 2 4 3 2 3" xfId="5396" xr:uid="{00000000-0005-0000-0000-00008D0E0000}"/>
    <cellStyle name="Moneda 3 3 2 4 3 3" xfId="1607" xr:uid="{00000000-0005-0000-0000-00008E0E0000}"/>
    <cellStyle name="Moneda 3 3 2 4 3 4" xfId="5005" xr:uid="{00000000-0005-0000-0000-00008F0E0000}"/>
    <cellStyle name="Moneda 3 3 2 4 4" xfId="709" xr:uid="{00000000-0005-0000-0000-0000900E0000}"/>
    <cellStyle name="Moneda 3 3 2 4 4 2" xfId="5976" xr:uid="{00000000-0005-0000-0000-0000910E0000}"/>
    <cellStyle name="Moneda 3 3 2 4 5" xfId="1008" xr:uid="{00000000-0005-0000-0000-0000920E0000}"/>
    <cellStyle name="Moneda 3 3 2 4 5 2" xfId="1848" xr:uid="{00000000-0005-0000-0000-0000930E0000}"/>
    <cellStyle name="Moneda 3 3 2 4 5 3" xfId="5153" xr:uid="{00000000-0005-0000-0000-0000940E0000}"/>
    <cellStyle name="Moneda 3 3 2 4 6" xfId="1396" xr:uid="{00000000-0005-0000-0000-0000950E0000}"/>
    <cellStyle name="Moneda 3 3 2 4 7" xfId="4677" xr:uid="{00000000-0005-0000-0000-0000960E0000}"/>
    <cellStyle name="Moneda 3 3 2 5" xfId="561" xr:uid="{00000000-0005-0000-0000-0000970E0000}"/>
    <cellStyle name="Moneda 3 3 2 5 2" xfId="714" xr:uid="{00000000-0005-0000-0000-0000980E0000}"/>
    <cellStyle name="Moneda 3 3 2 5 2 2" xfId="1168" xr:uid="{00000000-0005-0000-0000-0000990E0000}"/>
    <cellStyle name="Moneda 3 3 2 5 2 2 2" xfId="2009" xr:uid="{00000000-0005-0000-0000-00009A0E0000}"/>
    <cellStyle name="Moneda 3 3 2 5 2 3" xfId="1608" xr:uid="{00000000-0005-0000-0000-00009B0E0000}"/>
    <cellStyle name="Moneda 3 3 2 5 2 4" xfId="5167" xr:uid="{00000000-0005-0000-0000-00009C0E0000}"/>
    <cellStyle name="Moneda 3 3 2 5 3" xfId="713" xr:uid="{00000000-0005-0000-0000-00009D0E0000}"/>
    <cellStyle name="Moneda 3 3 2 5 3 2" xfId="5494" xr:uid="{00000000-0005-0000-0000-00009E0E0000}"/>
    <cellStyle name="Moneda 3 3 2 5 4" xfId="1019" xr:uid="{00000000-0005-0000-0000-00009F0E0000}"/>
    <cellStyle name="Moneda 3 3 2 5 4 2" xfId="1859" xr:uid="{00000000-0005-0000-0000-0000A00E0000}"/>
    <cellStyle name="Moneda 3 3 2 5 5" xfId="1407" xr:uid="{00000000-0005-0000-0000-0000A10E0000}"/>
    <cellStyle name="Moneda 3 3 2 5 6" xfId="4711" xr:uid="{00000000-0005-0000-0000-0000A20E0000}"/>
    <cellStyle name="Moneda 3 3 2 6" xfId="715" xr:uid="{00000000-0005-0000-0000-0000A30E0000}"/>
    <cellStyle name="Moneda 3 3 2 6 2" xfId="716" xr:uid="{00000000-0005-0000-0000-0000A40E0000}"/>
    <cellStyle name="Moneda 3 3 2 6 2 2" xfId="4863" xr:uid="{00000000-0005-0000-0000-0000A50E0000}"/>
    <cellStyle name="Moneda 3 3 2 6 2 2 2" xfId="5694" xr:uid="{00000000-0005-0000-0000-0000A60E0000}"/>
    <cellStyle name="Moneda 3 3 2 6 2 3" xfId="5286" xr:uid="{00000000-0005-0000-0000-0000A70E0000}"/>
    <cellStyle name="Moneda 3 3 2 6 2 4" xfId="4535" xr:uid="{00000000-0005-0000-0000-0000A80E0000}"/>
    <cellStyle name="Moneda 3 3 2 6 3" xfId="717" xr:uid="{00000000-0005-0000-0000-0000A90E0000}"/>
    <cellStyle name="Moneda 3 3 2 6 3 2" xfId="5560" xr:uid="{00000000-0005-0000-0000-0000AA0E0000}"/>
    <cellStyle name="Moneda 3 3 2 6 4" xfId="4847" xr:uid="{00000000-0005-0000-0000-0000AB0E0000}"/>
    <cellStyle name="Moneda 3 3 2 6 5" xfId="4895" xr:uid="{00000000-0005-0000-0000-0000AC0E0000}"/>
    <cellStyle name="Moneda 3 3 2 6 6" xfId="4455" xr:uid="{00000000-0005-0000-0000-0000AD0E0000}"/>
    <cellStyle name="Moneda 3 3 2 7" xfId="718" xr:uid="{00000000-0005-0000-0000-0000AE0E0000}"/>
    <cellStyle name="Moneda 3 3 2 7 2" xfId="1169" xr:uid="{00000000-0005-0000-0000-0000AF0E0000}"/>
    <cellStyle name="Moneda 3 3 2 7 2 2" xfId="2010" xr:uid="{00000000-0005-0000-0000-0000B00E0000}"/>
    <cellStyle name="Moneda 3 3 2 7 3" xfId="1609" xr:uid="{00000000-0005-0000-0000-0000B10E0000}"/>
    <cellStyle name="Moneda 3 3 2 7 4" xfId="4848" xr:uid="{00000000-0005-0000-0000-0000B20E0000}"/>
    <cellStyle name="Moneda 3 3 2 7 5" xfId="4465" xr:uid="{00000000-0005-0000-0000-0000B30E0000}"/>
    <cellStyle name="Moneda 3 3 2 8" xfId="702" xr:uid="{00000000-0005-0000-0000-0000B40E0000}"/>
    <cellStyle name="Moneda 3 3 2 8 2" xfId="4865" xr:uid="{00000000-0005-0000-0000-0000B50E0000}"/>
    <cellStyle name="Moneda 3 3 2 8 2 2" xfId="5671" xr:uid="{00000000-0005-0000-0000-0000B60E0000}"/>
    <cellStyle name="Moneda 3 3 2 8 3" xfId="5117" xr:uid="{00000000-0005-0000-0000-0000B70E0000}"/>
    <cellStyle name="Moneda 3 3 2 8 4" xfId="4515" xr:uid="{00000000-0005-0000-0000-0000B80E0000}"/>
    <cellStyle name="Moneda 3 3 2 9" xfId="917" xr:uid="{00000000-0005-0000-0000-0000B90E0000}"/>
    <cellStyle name="Moneda 3 3 2 9 2" xfId="1745" xr:uid="{00000000-0005-0000-0000-0000BA0E0000}"/>
    <cellStyle name="Moneda 3 3 3" xfId="148" xr:uid="{00000000-0005-0000-0000-0000BB0E0000}"/>
    <cellStyle name="Moneda 3 3 3 10" xfId="1281" xr:uid="{00000000-0005-0000-0000-0000BC0E0000}"/>
    <cellStyle name="Moneda 3 3 3 11" xfId="4568" xr:uid="{00000000-0005-0000-0000-0000BD0E0000}"/>
    <cellStyle name="Moneda 3 3 3 2" xfId="149" xr:uid="{00000000-0005-0000-0000-0000BE0E0000}"/>
    <cellStyle name="Moneda 3 3 3 2 2" xfId="260" xr:uid="{00000000-0005-0000-0000-0000BF0E0000}"/>
    <cellStyle name="Moneda 3 3 3 2 2 2" xfId="398" xr:uid="{00000000-0005-0000-0000-0000C00E0000}"/>
    <cellStyle name="Moneda 3 3 3 2 2 2 2" xfId="1170" xr:uid="{00000000-0005-0000-0000-0000C10E0000}"/>
    <cellStyle name="Moneda 3 3 3 2 2 2 2 2" xfId="2011" xr:uid="{00000000-0005-0000-0000-0000C20E0000}"/>
    <cellStyle name="Moneda 3 3 3 2 2 2 3" xfId="1610" xr:uid="{00000000-0005-0000-0000-0000C30E0000}"/>
    <cellStyle name="Moneda 3 3 3 2 2 2 3 2" xfId="6166" xr:uid="{00000000-0005-0000-0000-0000C40E0000}"/>
    <cellStyle name="Moneda 3 3 3 2 2 2 4" xfId="5225" xr:uid="{00000000-0005-0000-0000-0000C50E0000}"/>
    <cellStyle name="Moneda 3 3 3 2 2 3" xfId="721" xr:uid="{00000000-0005-0000-0000-0000C60E0000}"/>
    <cellStyle name="Moneda 3 3 3 2 2 3 2" xfId="5518" xr:uid="{00000000-0005-0000-0000-0000C70E0000}"/>
    <cellStyle name="Moneda 3 3 3 2 2 4" xfId="1082" xr:uid="{00000000-0005-0000-0000-0000C80E0000}"/>
    <cellStyle name="Moneda 3 3 3 2 2 4 2" xfId="1922" xr:uid="{00000000-0005-0000-0000-0000C90E0000}"/>
    <cellStyle name="Moneda 3 3 3 2 2 5" xfId="1470" xr:uid="{00000000-0005-0000-0000-0000CA0E0000}"/>
    <cellStyle name="Moneda 3 3 3 2 2 6" xfId="4764" xr:uid="{00000000-0005-0000-0000-0000CB0E0000}"/>
    <cellStyle name="Moneda 3 3 3 2 3" xfId="399" xr:uid="{00000000-0005-0000-0000-0000CC0E0000}"/>
    <cellStyle name="Moneda 3 3 3 2 3 2" xfId="1171" xr:uid="{00000000-0005-0000-0000-0000CD0E0000}"/>
    <cellStyle name="Moneda 3 3 3 2 3 2 2" xfId="2012" xr:uid="{00000000-0005-0000-0000-0000CE0E0000}"/>
    <cellStyle name="Moneda 3 3 3 2 3 2 3" xfId="5348" xr:uid="{00000000-0005-0000-0000-0000CF0E0000}"/>
    <cellStyle name="Moneda 3 3 3 2 3 3" xfId="1611" xr:uid="{00000000-0005-0000-0000-0000D00E0000}"/>
    <cellStyle name="Moneda 3 3 3 2 3 3 2" xfId="6089" xr:uid="{00000000-0005-0000-0000-0000D10E0000}"/>
    <cellStyle name="Moneda 3 3 3 2 3 4" xfId="4957" xr:uid="{00000000-0005-0000-0000-0000D20E0000}"/>
    <cellStyle name="Moneda 3 3 3 2 4" xfId="720" xr:uid="{00000000-0005-0000-0000-0000D30E0000}"/>
    <cellStyle name="Moneda 3 3 3 2 4 2" xfId="6035" xr:uid="{00000000-0005-0000-0000-0000D40E0000}"/>
    <cellStyle name="Moneda 3 3 3 2 4 3" xfId="6303" xr:uid="{00000000-0005-0000-0000-0000D50E0000}"/>
    <cellStyle name="Moneda 3 3 3 2 5" xfId="968" xr:uid="{00000000-0005-0000-0000-0000D60E0000}"/>
    <cellStyle name="Moneda 3 3 3 2 5 2" xfId="1808" xr:uid="{00000000-0005-0000-0000-0000D70E0000}"/>
    <cellStyle name="Moneda 3 3 3 2 5 3" xfId="5120" xr:uid="{00000000-0005-0000-0000-0000D80E0000}"/>
    <cellStyle name="Moneda 3 3 3 2 6" xfId="1348" xr:uid="{00000000-0005-0000-0000-0000D90E0000}"/>
    <cellStyle name="Moneda 3 3 3 2 7" xfId="4629" xr:uid="{00000000-0005-0000-0000-0000DA0E0000}"/>
    <cellStyle name="Moneda 3 3 3 3" xfId="261" xr:uid="{00000000-0005-0000-0000-0000DB0E0000}"/>
    <cellStyle name="Moneda 3 3 3 3 2" xfId="400" xr:uid="{00000000-0005-0000-0000-0000DC0E0000}"/>
    <cellStyle name="Moneda 3 3 3 3 2 2" xfId="724" xr:uid="{00000000-0005-0000-0000-0000DD0E0000}"/>
    <cellStyle name="Moneda 3 3 3 3 2 2 2" xfId="1172" xr:uid="{00000000-0005-0000-0000-0000DE0E0000}"/>
    <cellStyle name="Moneda 3 3 3 3 2 2 2 2" xfId="2013" xr:uid="{00000000-0005-0000-0000-0000DF0E0000}"/>
    <cellStyle name="Moneda 3 3 3 3 2 2 3" xfId="1612" xr:uid="{00000000-0005-0000-0000-0000E00E0000}"/>
    <cellStyle name="Moneda 3 3 3 3 2 2 4" xfId="5264" xr:uid="{00000000-0005-0000-0000-0000E10E0000}"/>
    <cellStyle name="Moneda 3 3 3 3 2 3" xfId="723" xr:uid="{00000000-0005-0000-0000-0000E20E0000}"/>
    <cellStyle name="Moneda 3 3 3 3 2 3 2" xfId="5542" xr:uid="{00000000-0005-0000-0000-0000E30E0000}"/>
    <cellStyle name="Moneda 3 3 3 3 2 4" xfId="1105" xr:uid="{00000000-0005-0000-0000-0000E40E0000}"/>
    <cellStyle name="Moneda 3 3 3 3 2 4 2" xfId="1945" xr:uid="{00000000-0005-0000-0000-0000E50E0000}"/>
    <cellStyle name="Moneda 3 3 3 3 2 5" xfId="1500" xr:uid="{00000000-0005-0000-0000-0000E60E0000}"/>
    <cellStyle name="Moneda 3 3 3 3 2 6" xfId="4803" xr:uid="{00000000-0005-0000-0000-0000E70E0000}"/>
    <cellStyle name="Moneda 3 3 3 3 3" xfId="725" xr:uid="{00000000-0005-0000-0000-0000E80E0000}"/>
    <cellStyle name="Moneda 3 3 3 3 3 2" xfId="1173" xr:uid="{00000000-0005-0000-0000-0000E90E0000}"/>
    <cellStyle name="Moneda 3 3 3 3 3 2 2" xfId="2014" xr:uid="{00000000-0005-0000-0000-0000EA0E0000}"/>
    <cellStyle name="Moneda 3 3 3 3 3 2 3" xfId="5387" xr:uid="{00000000-0005-0000-0000-0000EB0E0000}"/>
    <cellStyle name="Moneda 3 3 3 3 3 3" xfId="1613" xr:uid="{00000000-0005-0000-0000-0000EC0E0000}"/>
    <cellStyle name="Moneda 3 3 3 3 3 4" xfId="4996" xr:uid="{00000000-0005-0000-0000-0000ED0E0000}"/>
    <cellStyle name="Moneda 3 3 3 3 4" xfId="722" xr:uid="{00000000-0005-0000-0000-0000EE0E0000}"/>
    <cellStyle name="Moneda 3 3 3 3 4 2" xfId="6260" xr:uid="{00000000-0005-0000-0000-0000EF0E0000}"/>
    <cellStyle name="Moneda 3 3 3 3 4 3" xfId="6118" xr:uid="{00000000-0005-0000-0000-0000F00E0000}"/>
    <cellStyle name="Moneda 3 3 3 3 5" xfId="999" xr:uid="{00000000-0005-0000-0000-0000F10E0000}"/>
    <cellStyle name="Moneda 3 3 3 3 5 2" xfId="1839" xr:uid="{00000000-0005-0000-0000-0000F20E0000}"/>
    <cellStyle name="Moneda 3 3 3 3 5 3" xfId="5146" xr:uid="{00000000-0005-0000-0000-0000F30E0000}"/>
    <cellStyle name="Moneda 3 3 3 3 6" xfId="1387" xr:uid="{00000000-0005-0000-0000-0000F40E0000}"/>
    <cellStyle name="Moneda 3 3 3 3 7" xfId="4668" xr:uid="{00000000-0005-0000-0000-0000F50E0000}"/>
    <cellStyle name="Moneda 3 3 3 4" xfId="401" xr:uid="{00000000-0005-0000-0000-0000F60E0000}"/>
    <cellStyle name="Moneda 3 3 3 4 2" xfId="591" xr:uid="{00000000-0005-0000-0000-0000F70E0000}"/>
    <cellStyle name="Moneda 3 3 3 4 2 2" xfId="728" xr:uid="{00000000-0005-0000-0000-0000F80E0000}"/>
    <cellStyle name="Moneda 3 3 3 4 2 2 2" xfId="1174" xr:uid="{00000000-0005-0000-0000-0000F90E0000}"/>
    <cellStyle name="Moneda 3 3 3 4 2 2 2 2" xfId="2015" xr:uid="{00000000-0005-0000-0000-0000FA0E0000}"/>
    <cellStyle name="Moneda 3 3 3 4 2 2 3" xfId="1614" xr:uid="{00000000-0005-0000-0000-0000FB0E0000}"/>
    <cellStyle name="Moneda 3 3 3 4 2 2 4" xfId="5274" xr:uid="{00000000-0005-0000-0000-0000FC0E0000}"/>
    <cellStyle name="Moneda 3 3 3 4 2 3" xfId="727" xr:uid="{00000000-0005-0000-0000-0000FD0E0000}"/>
    <cellStyle name="Moneda 3 3 3 4 2 3 2" xfId="5550" xr:uid="{00000000-0005-0000-0000-0000FE0E0000}"/>
    <cellStyle name="Moneda 3 3 3 4 2 4" xfId="1115" xr:uid="{00000000-0005-0000-0000-0000FF0E0000}"/>
    <cellStyle name="Moneda 3 3 3 4 2 4 2" xfId="1955" xr:uid="{00000000-0005-0000-0000-0000000F0000}"/>
    <cellStyle name="Moneda 3 3 3 4 2 5" xfId="1510" xr:uid="{00000000-0005-0000-0000-0000010F0000}"/>
    <cellStyle name="Moneda 3 3 3 4 2 6" xfId="4813" xr:uid="{00000000-0005-0000-0000-0000020F0000}"/>
    <cellStyle name="Moneda 3 3 3 4 3" xfId="729" xr:uid="{00000000-0005-0000-0000-0000030F0000}"/>
    <cellStyle name="Moneda 3 3 3 4 3 2" xfId="1175" xr:uid="{00000000-0005-0000-0000-0000040F0000}"/>
    <cellStyle name="Moneda 3 3 3 4 3 2 2" xfId="2016" xr:uid="{00000000-0005-0000-0000-0000050F0000}"/>
    <cellStyle name="Moneda 3 3 3 4 3 2 3" xfId="5397" xr:uid="{00000000-0005-0000-0000-0000060F0000}"/>
    <cellStyle name="Moneda 3 3 3 4 3 3" xfId="1615" xr:uid="{00000000-0005-0000-0000-0000070F0000}"/>
    <cellStyle name="Moneda 3 3 3 4 3 4" xfId="5006" xr:uid="{00000000-0005-0000-0000-0000080F0000}"/>
    <cellStyle name="Moneda 3 3 3 4 4" xfId="726" xr:uid="{00000000-0005-0000-0000-0000090F0000}"/>
    <cellStyle name="Moneda 3 3 3 4 4 2" xfId="5887" xr:uid="{00000000-0005-0000-0000-00000A0F0000}"/>
    <cellStyle name="Moneda 3 3 3 4 5" xfId="1009" xr:uid="{00000000-0005-0000-0000-00000B0F0000}"/>
    <cellStyle name="Moneda 3 3 3 4 5 2" xfId="1849" xr:uid="{00000000-0005-0000-0000-00000C0F0000}"/>
    <cellStyle name="Moneda 3 3 3 4 5 3" xfId="5154" xr:uid="{00000000-0005-0000-0000-00000D0F0000}"/>
    <cellStyle name="Moneda 3 3 3 4 6" xfId="1397" xr:uid="{00000000-0005-0000-0000-00000E0F0000}"/>
    <cellStyle name="Moneda 3 3 3 4 7" xfId="4678" xr:uid="{00000000-0005-0000-0000-00000F0F0000}"/>
    <cellStyle name="Moneda 3 3 3 5" xfId="562" xr:uid="{00000000-0005-0000-0000-0000100F0000}"/>
    <cellStyle name="Moneda 3 3 3 5 2" xfId="731" xr:uid="{00000000-0005-0000-0000-0000110F0000}"/>
    <cellStyle name="Moneda 3 3 3 5 2 2" xfId="1176" xr:uid="{00000000-0005-0000-0000-0000120F0000}"/>
    <cellStyle name="Moneda 3 3 3 5 2 2 2" xfId="2017" xr:uid="{00000000-0005-0000-0000-0000130F0000}"/>
    <cellStyle name="Moneda 3 3 3 5 2 3" xfId="1616" xr:uid="{00000000-0005-0000-0000-0000140F0000}"/>
    <cellStyle name="Moneda 3 3 3 5 2 4" xfId="5168" xr:uid="{00000000-0005-0000-0000-0000150F0000}"/>
    <cellStyle name="Moneda 3 3 3 5 3" xfId="730" xr:uid="{00000000-0005-0000-0000-0000160F0000}"/>
    <cellStyle name="Moneda 3 3 3 5 3 2" xfId="5495" xr:uid="{00000000-0005-0000-0000-0000170F0000}"/>
    <cellStyle name="Moneda 3 3 3 5 4" xfId="1020" xr:uid="{00000000-0005-0000-0000-0000180F0000}"/>
    <cellStyle name="Moneda 3 3 3 5 4 2" xfId="1860" xr:uid="{00000000-0005-0000-0000-0000190F0000}"/>
    <cellStyle name="Moneda 3 3 3 5 5" xfId="1408" xr:uid="{00000000-0005-0000-0000-00001A0F0000}"/>
    <cellStyle name="Moneda 3 3 3 5 6" xfId="4712" xr:uid="{00000000-0005-0000-0000-00001B0F0000}"/>
    <cellStyle name="Moneda 3 3 3 6" xfId="732" xr:uid="{00000000-0005-0000-0000-00001C0F0000}"/>
    <cellStyle name="Moneda 3 3 3 6 2" xfId="733" xr:uid="{00000000-0005-0000-0000-00001D0F0000}"/>
    <cellStyle name="Moneda 3 3 3 6 2 2" xfId="4700" xr:uid="{00000000-0005-0000-0000-00001E0F0000}"/>
    <cellStyle name="Moneda 3 3 3 6 2 2 2" xfId="5695" xr:uid="{00000000-0005-0000-0000-00001F0F0000}"/>
    <cellStyle name="Moneda 3 3 3 6 2 3" xfId="5287" xr:uid="{00000000-0005-0000-0000-0000200F0000}"/>
    <cellStyle name="Moneda 3 3 3 6 2 4" xfId="4536" xr:uid="{00000000-0005-0000-0000-0000210F0000}"/>
    <cellStyle name="Moneda 3 3 3 6 3" xfId="734" xr:uid="{00000000-0005-0000-0000-0000220F0000}"/>
    <cellStyle name="Moneda 3 3 3 6 3 2" xfId="5561" xr:uid="{00000000-0005-0000-0000-0000230F0000}"/>
    <cellStyle name="Moneda 3 3 3 6 4" xfId="4831" xr:uid="{00000000-0005-0000-0000-0000240F0000}"/>
    <cellStyle name="Moneda 3 3 3 6 5" xfId="4896" xr:uid="{00000000-0005-0000-0000-0000250F0000}"/>
    <cellStyle name="Moneda 3 3 3 6 6" xfId="4456" xr:uid="{00000000-0005-0000-0000-0000260F0000}"/>
    <cellStyle name="Moneda 3 3 3 7" xfId="735" xr:uid="{00000000-0005-0000-0000-0000270F0000}"/>
    <cellStyle name="Moneda 3 3 3 7 2" xfId="1177" xr:uid="{00000000-0005-0000-0000-0000280F0000}"/>
    <cellStyle name="Moneda 3 3 3 7 2 2" xfId="2018" xr:uid="{00000000-0005-0000-0000-0000290F0000}"/>
    <cellStyle name="Moneda 3 3 3 7 3" xfId="1617" xr:uid="{00000000-0005-0000-0000-00002A0F0000}"/>
    <cellStyle name="Moneda 3 3 3 7 4" xfId="4849" xr:uid="{00000000-0005-0000-0000-00002B0F0000}"/>
    <cellStyle name="Moneda 3 3 3 7 5" xfId="4448" xr:uid="{00000000-0005-0000-0000-00002C0F0000}"/>
    <cellStyle name="Moneda 3 3 3 8" xfId="719" xr:uid="{00000000-0005-0000-0000-00002D0F0000}"/>
    <cellStyle name="Moneda 3 3 3 8 2" xfId="4832" xr:uid="{00000000-0005-0000-0000-00002E0F0000}"/>
    <cellStyle name="Moneda 3 3 3 8 2 2" xfId="5672" xr:uid="{00000000-0005-0000-0000-00002F0F0000}"/>
    <cellStyle name="Moneda 3 3 3 8 3" xfId="5119" xr:uid="{00000000-0005-0000-0000-0000300F0000}"/>
    <cellStyle name="Moneda 3 3 3 8 4" xfId="4516" xr:uid="{00000000-0005-0000-0000-0000310F0000}"/>
    <cellStyle name="Moneda 3 3 3 9" xfId="918" xr:uid="{00000000-0005-0000-0000-0000320F0000}"/>
    <cellStyle name="Moneda 3 3 3 9 2" xfId="1746" xr:uid="{00000000-0005-0000-0000-0000330F0000}"/>
    <cellStyle name="Moneda 3 3 4" xfId="150" xr:uid="{00000000-0005-0000-0000-0000340F0000}"/>
    <cellStyle name="Moneda 3 3 4 2" xfId="151" xr:uid="{00000000-0005-0000-0000-0000350F0000}"/>
    <cellStyle name="Moneda 3 3 4 2 2" xfId="262" xr:uid="{00000000-0005-0000-0000-0000360F0000}"/>
    <cellStyle name="Moneda 3 3 4 2 2 2" xfId="402" xr:uid="{00000000-0005-0000-0000-0000370F0000}"/>
    <cellStyle name="Moneda 3 3 4 2 2 2 2" xfId="1179" xr:uid="{00000000-0005-0000-0000-0000380F0000}"/>
    <cellStyle name="Moneda 3 3 4 2 2 2 2 2" xfId="2019" xr:uid="{00000000-0005-0000-0000-0000390F0000}"/>
    <cellStyle name="Moneda 3 3 4 2 2 2 3" xfId="1618" xr:uid="{00000000-0005-0000-0000-00003A0F0000}"/>
    <cellStyle name="Moneda 3 3 4 2 2 2 3 2" xfId="6024" xr:uid="{00000000-0005-0000-0000-00003B0F0000}"/>
    <cellStyle name="Moneda 3 3 4 2 2 2 4" xfId="5227" xr:uid="{00000000-0005-0000-0000-00003C0F0000}"/>
    <cellStyle name="Moneda 3 3 4 2 2 3" xfId="738" xr:uid="{00000000-0005-0000-0000-00003D0F0000}"/>
    <cellStyle name="Moneda 3 3 4 2 2 3 2" xfId="5520" xr:uid="{00000000-0005-0000-0000-00003E0F0000}"/>
    <cellStyle name="Moneda 3 3 4 2 2 4" xfId="1084" xr:uid="{00000000-0005-0000-0000-00003F0F0000}"/>
    <cellStyle name="Moneda 3 3 4 2 2 4 2" xfId="1924" xr:uid="{00000000-0005-0000-0000-0000400F0000}"/>
    <cellStyle name="Moneda 3 3 4 2 2 5" xfId="1472" xr:uid="{00000000-0005-0000-0000-0000410F0000}"/>
    <cellStyle name="Moneda 3 3 4 2 2 6" xfId="4766" xr:uid="{00000000-0005-0000-0000-0000420F0000}"/>
    <cellStyle name="Moneda 3 3 4 2 3" xfId="403" xr:uid="{00000000-0005-0000-0000-0000430F0000}"/>
    <cellStyle name="Moneda 3 3 4 2 3 2" xfId="1180" xr:uid="{00000000-0005-0000-0000-0000440F0000}"/>
    <cellStyle name="Moneda 3 3 4 2 3 2 2" xfId="2020" xr:uid="{00000000-0005-0000-0000-0000450F0000}"/>
    <cellStyle name="Moneda 3 3 4 2 3 2 3" xfId="5350" xr:uid="{00000000-0005-0000-0000-0000460F0000}"/>
    <cellStyle name="Moneda 3 3 4 2 3 3" xfId="1619" xr:uid="{00000000-0005-0000-0000-0000470F0000}"/>
    <cellStyle name="Moneda 3 3 4 2 3 3 2" xfId="6221" xr:uid="{00000000-0005-0000-0000-0000480F0000}"/>
    <cellStyle name="Moneda 3 3 4 2 3 4" xfId="4959" xr:uid="{00000000-0005-0000-0000-0000490F0000}"/>
    <cellStyle name="Moneda 3 3 4 2 4" xfId="737" xr:uid="{00000000-0005-0000-0000-00004A0F0000}"/>
    <cellStyle name="Moneda 3 3 4 2 4 2" xfId="5869" xr:uid="{00000000-0005-0000-0000-00004B0F0000}"/>
    <cellStyle name="Moneda 3 3 4 2 4 3" xfId="6273" xr:uid="{00000000-0005-0000-0000-00004C0F0000}"/>
    <cellStyle name="Moneda 3 3 4 2 5" xfId="970" xr:uid="{00000000-0005-0000-0000-00004D0F0000}"/>
    <cellStyle name="Moneda 3 3 4 2 5 2" xfId="1810" xr:uid="{00000000-0005-0000-0000-00004E0F0000}"/>
    <cellStyle name="Moneda 3 3 4 2 5 3" xfId="5122" xr:uid="{00000000-0005-0000-0000-00004F0F0000}"/>
    <cellStyle name="Moneda 3 3 4 2 6" xfId="1350" xr:uid="{00000000-0005-0000-0000-0000500F0000}"/>
    <cellStyle name="Moneda 3 3 4 2 7" xfId="4631" xr:uid="{00000000-0005-0000-0000-0000510F0000}"/>
    <cellStyle name="Moneda 3 3 4 3" xfId="263" xr:uid="{00000000-0005-0000-0000-0000520F0000}"/>
    <cellStyle name="Moneda 3 3 4 3 2" xfId="404" xr:uid="{00000000-0005-0000-0000-0000530F0000}"/>
    <cellStyle name="Moneda 3 3 4 3 2 2" xfId="1181" xr:uid="{00000000-0005-0000-0000-0000540F0000}"/>
    <cellStyle name="Moneda 3 3 4 3 2 2 2" xfId="2021" xr:uid="{00000000-0005-0000-0000-0000550F0000}"/>
    <cellStyle name="Moneda 3 3 4 3 2 3" xfId="1620" xr:uid="{00000000-0005-0000-0000-0000560F0000}"/>
    <cellStyle name="Moneda 3 3 4 3 2 3 2" xfId="6231" xr:uid="{00000000-0005-0000-0000-0000570F0000}"/>
    <cellStyle name="Moneda 3 3 4 3 2 4" xfId="5226" xr:uid="{00000000-0005-0000-0000-0000580F0000}"/>
    <cellStyle name="Moneda 3 3 4 3 3" xfId="739" xr:uid="{00000000-0005-0000-0000-0000590F0000}"/>
    <cellStyle name="Moneda 3 3 4 3 3 2" xfId="5519" xr:uid="{00000000-0005-0000-0000-00005A0F0000}"/>
    <cellStyle name="Moneda 3 3 4 3 4" xfId="1083" xr:uid="{00000000-0005-0000-0000-00005B0F0000}"/>
    <cellStyle name="Moneda 3 3 4 3 4 2" xfId="1923" xr:uid="{00000000-0005-0000-0000-00005C0F0000}"/>
    <cellStyle name="Moneda 3 3 4 3 5" xfId="1471" xr:uid="{00000000-0005-0000-0000-00005D0F0000}"/>
    <cellStyle name="Moneda 3 3 4 3 6" xfId="4765" xr:uid="{00000000-0005-0000-0000-00005E0F0000}"/>
    <cellStyle name="Moneda 3 3 4 4" xfId="405" xr:uid="{00000000-0005-0000-0000-00005F0F0000}"/>
    <cellStyle name="Moneda 3 3 4 4 2" xfId="1182" xr:uid="{00000000-0005-0000-0000-0000600F0000}"/>
    <cellStyle name="Moneda 3 3 4 4 2 2" xfId="2022" xr:uid="{00000000-0005-0000-0000-0000610F0000}"/>
    <cellStyle name="Moneda 3 3 4 4 2 3" xfId="5349" xr:uid="{00000000-0005-0000-0000-0000620F0000}"/>
    <cellStyle name="Moneda 3 3 4 4 3" xfId="1621" xr:uid="{00000000-0005-0000-0000-0000630F0000}"/>
    <cellStyle name="Moneda 3 3 4 4 3 2" xfId="6012" xr:uid="{00000000-0005-0000-0000-0000640F0000}"/>
    <cellStyle name="Moneda 3 3 4 4 4" xfId="4958" xr:uid="{00000000-0005-0000-0000-0000650F0000}"/>
    <cellStyle name="Moneda 3 3 4 5" xfId="736" xr:uid="{00000000-0005-0000-0000-0000660F0000}"/>
    <cellStyle name="Moneda 3 3 4 5 2" xfId="6031" xr:uid="{00000000-0005-0000-0000-0000670F0000}"/>
    <cellStyle name="Moneda 3 3 4 5 3" xfId="5896" xr:uid="{00000000-0005-0000-0000-0000680F0000}"/>
    <cellStyle name="Moneda 3 3 4 6" xfId="969" xr:uid="{00000000-0005-0000-0000-0000690F0000}"/>
    <cellStyle name="Moneda 3 3 4 6 2" xfId="1809" xr:uid="{00000000-0005-0000-0000-00006A0F0000}"/>
    <cellStyle name="Moneda 3 3 4 6 3" xfId="5121" xr:uid="{00000000-0005-0000-0000-00006B0F0000}"/>
    <cellStyle name="Moneda 3 3 4 7" xfId="1349" xr:uid="{00000000-0005-0000-0000-00006C0F0000}"/>
    <cellStyle name="Moneda 3 3 4 8" xfId="4630" xr:uid="{00000000-0005-0000-0000-00006D0F0000}"/>
    <cellStyle name="Moneda 3 3 5" xfId="152" xr:uid="{00000000-0005-0000-0000-00006E0F0000}"/>
    <cellStyle name="Moneda 3 3 5 2" xfId="264" xr:uid="{00000000-0005-0000-0000-00006F0F0000}"/>
    <cellStyle name="Moneda 3 3 5 2 2" xfId="406" xr:uid="{00000000-0005-0000-0000-0000700F0000}"/>
    <cellStyle name="Moneda 3 3 5 2 2 2" xfId="1183" xr:uid="{00000000-0005-0000-0000-0000710F0000}"/>
    <cellStyle name="Moneda 3 3 5 2 2 2 2" xfId="2023" xr:uid="{00000000-0005-0000-0000-0000720F0000}"/>
    <cellStyle name="Moneda 3 3 5 2 2 3" xfId="1622" xr:uid="{00000000-0005-0000-0000-0000730F0000}"/>
    <cellStyle name="Moneda 3 3 5 2 2 3 2" xfId="6159" xr:uid="{00000000-0005-0000-0000-0000740F0000}"/>
    <cellStyle name="Moneda 3 3 5 2 2 4" xfId="5228" xr:uid="{00000000-0005-0000-0000-0000750F0000}"/>
    <cellStyle name="Moneda 3 3 5 2 3" xfId="741" xr:uid="{00000000-0005-0000-0000-0000760F0000}"/>
    <cellStyle name="Moneda 3 3 5 2 3 2" xfId="5521" xr:uid="{00000000-0005-0000-0000-0000770F0000}"/>
    <cellStyle name="Moneda 3 3 5 2 4" xfId="1085" xr:uid="{00000000-0005-0000-0000-0000780F0000}"/>
    <cellStyle name="Moneda 3 3 5 2 4 2" xfId="1925" xr:uid="{00000000-0005-0000-0000-0000790F0000}"/>
    <cellStyle name="Moneda 3 3 5 2 5" xfId="1473" xr:uid="{00000000-0005-0000-0000-00007A0F0000}"/>
    <cellStyle name="Moneda 3 3 5 2 6" xfId="4767" xr:uid="{00000000-0005-0000-0000-00007B0F0000}"/>
    <cellStyle name="Moneda 3 3 5 3" xfId="407" xr:uid="{00000000-0005-0000-0000-00007C0F0000}"/>
    <cellStyle name="Moneda 3 3 5 3 2" xfId="1184" xr:uid="{00000000-0005-0000-0000-00007D0F0000}"/>
    <cellStyle name="Moneda 3 3 5 3 2 2" xfId="2024" xr:uid="{00000000-0005-0000-0000-00007E0F0000}"/>
    <cellStyle name="Moneda 3 3 5 3 2 3" xfId="5351" xr:uid="{00000000-0005-0000-0000-00007F0F0000}"/>
    <cellStyle name="Moneda 3 3 5 3 3" xfId="1623" xr:uid="{00000000-0005-0000-0000-0000800F0000}"/>
    <cellStyle name="Moneda 3 3 5 3 3 2" xfId="6146" xr:uid="{00000000-0005-0000-0000-0000810F0000}"/>
    <cellStyle name="Moneda 3 3 5 3 4" xfId="4960" xr:uid="{00000000-0005-0000-0000-0000820F0000}"/>
    <cellStyle name="Moneda 3 3 5 4" xfId="740" xr:uid="{00000000-0005-0000-0000-0000830F0000}"/>
    <cellStyle name="Moneda 3 3 5 4 2" xfId="6291" xr:uid="{00000000-0005-0000-0000-0000840F0000}"/>
    <cellStyle name="Moneda 3 3 5 4 3" xfId="5913" xr:uid="{00000000-0005-0000-0000-0000850F0000}"/>
    <cellStyle name="Moneda 3 3 5 5" xfId="971" xr:uid="{00000000-0005-0000-0000-0000860F0000}"/>
    <cellStyle name="Moneda 3 3 5 5 2" xfId="1811" xr:uid="{00000000-0005-0000-0000-0000870F0000}"/>
    <cellStyle name="Moneda 3 3 5 5 3" xfId="5123" xr:uid="{00000000-0005-0000-0000-0000880F0000}"/>
    <cellStyle name="Moneda 3 3 5 6" xfId="1351" xr:uid="{00000000-0005-0000-0000-0000890F0000}"/>
    <cellStyle name="Moneda 3 3 5 7" xfId="4632" xr:uid="{00000000-0005-0000-0000-00008A0F0000}"/>
    <cellStyle name="Moneda 3 3 6" xfId="153" xr:uid="{00000000-0005-0000-0000-00008B0F0000}"/>
    <cellStyle name="Moneda 3 3 6 2" xfId="408" xr:uid="{00000000-0005-0000-0000-00008C0F0000}"/>
    <cellStyle name="Moneda 3 3 6 2 2" xfId="744" xr:uid="{00000000-0005-0000-0000-00008D0F0000}"/>
    <cellStyle name="Moneda 3 3 6 2 2 2" xfId="1185" xr:uid="{00000000-0005-0000-0000-00008E0F0000}"/>
    <cellStyle name="Moneda 3 3 6 2 2 2 2" xfId="2025" xr:uid="{00000000-0005-0000-0000-00008F0F0000}"/>
    <cellStyle name="Moneda 3 3 6 2 2 3" xfId="1624" xr:uid="{00000000-0005-0000-0000-0000900F0000}"/>
    <cellStyle name="Moneda 3 3 6 2 2 4" xfId="5223" xr:uid="{00000000-0005-0000-0000-0000910F0000}"/>
    <cellStyle name="Moneda 3 3 6 2 3" xfId="743" xr:uid="{00000000-0005-0000-0000-0000920F0000}"/>
    <cellStyle name="Moneda 3 3 6 2 3 2" xfId="5516" xr:uid="{00000000-0005-0000-0000-0000930F0000}"/>
    <cellStyle name="Moneda 3 3 6 2 4" xfId="1080" xr:uid="{00000000-0005-0000-0000-0000940F0000}"/>
    <cellStyle name="Moneda 3 3 6 2 4 2" xfId="1920" xr:uid="{00000000-0005-0000-0000-0000950F0000}"/>
    <cellStyle name="Moneda 3 3 6 2 5" xfId="1468" xr:uid="{00000000-0005-0000-0000-0000960F0000}"/>
    <cellStyle name="Moneda 3 3 6 2 6" xfId="4762" xr:uid="{00000000-0005-0000-0000-0000970F0000}"/>
    <cellStyle name="Moneda 3 3 6 3" xfId="409" xr:uid="{00000000-0005-0000-0000-0000980F0000}"/>
    <cellStyle name="Moneda 3 3 6 3 2" xfId="1186" xr:uid="{00000000-0005-0000-0000-0000990F0000}"/>
    <cellStyle name="Moneda 3 3 6 3 2 2" xfId="2026" xr:uid="{00000000-0005-0000-0000-00009A0F0000}"/>
    <cellStyle name="Moneda 3 3 6 3 2 3" xfId="5346" xr:uid="{00000000-0005-0000-0000-00009B0F0000}"/>
    <cellStyle name="Moneda 3 3 6 3 3" xfId="1625" xr:uid="{00000000-0005-0000-0000-00009C0F0000}"/>
    <cellStyle name="Moneda 3 3 6 3 3 2" xfId="6090" xr:uid="{00000000-0005-0000-0000-00009D0F0000}"/>
    <cellStyle name="Moneda 3 3 6 3 4" xfId="4955" xr:uid="{00000000-0005-0000-0000-00009E0F0000}"/>
    <cellStyle name="Moneda 3 3 6 4" xfId="742" xr:uid="{00000000-0005-0000-0000-00009F0F0000}"/>
    <cellStyle name="Moneda 3 3 6 4 2" xfId="5900" xr:uid="{00000000-0005-0000-0000-0000A00F0000}"/>
    <cellStyle name="Moneda 3 3 6 4 3" xfId="5992" xr:uid="{00000000-0005-0000-0000-0000A10F0000}"/>
    <cellStyle name="Moneda 3 3 6 5" xfId="966" xr:uid="{00000000-0005-0000-0000-0000A20F0000}"/>
    <cellStyle name="Moneda 3 3 6 5 2" xfId="1806" xr:uid="{00000000-0005-0000-0000-0000A30F0000}"/>
    <cellStyle name="Moneda 3 3 6 5 3" xfId="5116" xr:uid="{00000000-0005-0000-0000-0000A40F0000}"/>
    <cellStyle name="Moneda 3 3 6 6" xfId="1346" xr:uid="{00000000-0005-0000-0000-0000A50F0000}"/>
    <cellStyle name="Moneda 3 3 6 7" xfId="4627" xr:uid="{00000000-0005-0000-0000-0000A60F0000}"/>
    <cellStyle name="Moneda 3 3 7" xfId="410" xr:uid="{00000000-0005-0000-0000-0000A70F0000}"/>
    <cellStyle name="Moneda 3 3 7 2" xfId="580" xr:uid="{00000000-0005-0000-0000-0000A80F0000}"/>
    <cellStyle name="Moneda 3 3 7 2 2" xfId="747" xr:uid="{00000000-0005-0000-0000-0000A90F0000}"/>
    <cellStyle name="Moneda 3 3 7 2 2 2" xfId="1187" xr:uid="{00000000-0005-0000-0000-0000AA0F0000}"/>
    <cellStyle name="Moneda 3 3 7 2 2 2 2" xfId="2027" xr:uid="{00000000-0005-0000-0000-0000AB0F0000}"/>
    <cellStyle name="Moneda 3 3 7 2 2 3" xfId="1626" xr:uid="{00000000-0005-0000-0000-0000AC0F0000}"/>
    <cellStyle name="Moneda 3 3 7 2 2 4" xfId="5259" xr:uid="{00000000-0005-0000-0000-0000AD0F0000}"/>
    <cellStyle name="Moneda 3 3 7 2 3" xfId="746" xr:uid="{00000000-0005-0000-0000-0000AE0F0000}"/>
    <cellStyle name="Moneda 3 3 7 2 3 2" xfId="5537" xr:uid="{00000000-0005-0000-0000-0000AF0F0000}"/>
    <cellStyle name="Moneda 3 3 7 2 4" xfId="1100" xr:uid="{00000000-0005-0000-0000-0000B00F0000}"/>
    <cellStyle name="Moneda 3 3 7 2 4 2" xfId="1940" xr:uid="{00000000-0005-0000-0000-0000B10F0000}"/>
    <cellStyle name="Moneda 3 3 7 2 5" xfId="1495" xr:uid="{00000000-0005-0000-0000-0000B20F0000}"/>
    <cellStyle name="Moneda 3 3 7 2 6" xfId="4798" xr:uid="{00000000-0005-0000-0000-0000B30F0000}"/>
    <cellStyle name="Moneda 3 3 7 3" xfId="748" xr:uid="{00000000-0005-0000-0000-0000B40F0000}"/>
    <cellStyle name="Moneda 3 3 7 3 2" xfId="1188" xr:uid="{00000000-0005-0000-0000-0000B50F0000}"/>
    <cellStyle name="Moneda 3 3 7 3 2 2" xfId="2028" xr:uid="{00000000-0005-0000-0000-0000B60F0000}"/>
    <cellStyle name="Moneda 3 3 7 3 2 3" xfId="5382" xr:uid="{00000000-0005-0000-0000-0000B70F0000}"/>
    <cellStyle name="Moneda 3 3 7 3 3" xfId="1627" xr:uid="{00000000-0005-0000-0000-0000B80F0000}"/>
    <cellStyle name="Moneda 3 3 7 3 4" xfId="4991" xr:uid="{00000000-0005-0000-0000-0000B90F0000}"/>
    <cellStyle name="Moneda 3 3 7 4" xfId="745" xr:uid="{00000000-0005-0000-0000-0000BA0F0000}"/>
    <cellStyle name="Moneda 3 3 7 4 2" xfId="5805" xr:uid="{00000000-0005-0000-0000-0000BB0F0000}"/>
    <cellStyle name="Moneda 3 3 7 5" xfId="994" xr:uid="{00000000-0005-0000-0000-0000BC0F0000}"/>
    <cellStyle name="Moneda 3 3 7 5 2" xfId="1834" xr:uid="{00000000-0005-0000-0000-0000BD0F0000}"/>
    <cellStyle name="Moneda 3 3 7 5 3" xfId="5141" xr:uid="{00000000-0005-0000-0000-0000BE0F0000}"/>
    <cellStyle name="Moneda 3 3 7 6" xfId="1382" xr:uid="{00000000-0005-0000-0000-0000BF0F0000}"/>
    <cellStyle name="Moneda 3 3 7 7" xfId="4663" xr:uid="{00000000-0005-0000-0000-0000C00F0000}"/>
    <cellStyle name="Moneda 3 3 8" xfId="411" xr:uid="{00000000-0005-0000-0000-0000C10F0000}"/>
    <cellStyle name="Moneda 3 3 8 2" xfId="586" xr:uid="{00000000-0005-0000-0000-0000C20F0000}"/>
    <cellStyle name="Moneda 3 3 8 2 2" xfId="751" xr:uid="{00000000-0005-0000-0000-0000C30F0000}"/>
    <cellStyle name="Moneda 3 3 8 2 2 2" xfId="1189" xr:uid="{00000000-0005-0000-0000-0000C40F0000}"/>
    <cellStyle name="Moneda 3 3 8 2 2 2 2" xfId="2029" xr:uid="{00000000-0005-0000-0000-0000C50F0000}"/>
    <cellStyle name="Moneda 3 3 8 2 2 3" xfId="1628" xr:uid="{00000000-0005-0000-0000-0000C60F0000}"/>
    <cellStyle name="Moneda 3 3 8 2 2 4" xfId="5269" xr:uid="{00000000-0005-0000-0000-0000C70F0000}"/>
    <cellStyle name="Moneda 3 3 8 2 3" xfId="750" xr:uid="{00000000-0005-0000-0000-0000C80F0000}"/>
    <cellStyle name="Moneda 3 3 8 2 3 2" xfId="5545" xr:uid="{00000000-0005-0000-0000-0000C90F0000}"/>
    <cellStyle name="Moneda 3 3 8 2 4" xfId="1110" xr:uid="{00000000-0005-0000-0000-0000CA0F0000}"/>
    <cellStyle name="Moneda 3 3 8 2 4 2" xfId="1950" xr:uid="{00000000-0005-0000-0000-0000CB0F0000}"/>
    <cellStyle name="Moneda 3 3 8 2 5" xfId="1505" xr:uid="{00000000-0005-0000-0000-0000CC0F0000}"/>
    <cellStyle name="Moneda 3 3 8 2 6" xfId="4808" xr:uid="{00000000-0005-0000-0000-0000CD0F0000}"/>
    <cellStyle name="Moneda 3 3 8 3" xfId="752" xr:uid="{00000000-0005-0000-0000-0000CE0F0000}"/>
    <cellStyle name="Moneda 3 3 8 3 2" xfId="1190" xr:uid="{00000000-0005-0000-0000-0000CF0F0000}"/>
    <cellStyle name="Moneda 3 3 8 3 2 2" xfId="2030" xr:uid="{00000000-0005-0000-0000-0000D00F0000}"/>
    <cellStyle name="Moneda 3 3 8 3 2 3" xfId="5392" xr:uid="{00000000-0005-0000-0000-0000D10F0000}"/>
    <cellStyle name="Moneda 3 3 8 3 3" xfId="1629" xr:uid="{00000000-0005-0000-0000-0000D20F0000}"/>
    <cellStyle name="Moneda 3 3 8 3 4" xfId="5001" xr:uid="{00000000-0005-0000-0000-0000D30F0000}"/>
    <cellStyle name="Moneda 3 3 8 4" xfId="749" xr:uid="{00000000-0005-0000-0000-0000D40F0000}"/>
    <cellStyle name="Moneda 3 3 8 4 2" xfId="5934" xr:uid="{00000000-0005-0000-0000-0000D50F0000}"/>
    <cellStyle name="Moneda 3 3 8 5" xfId="1004" xr:uid="{00000000-0005-0000-0000-0000D60F0000}"/>
    <cellStyle name="Moneda 3 3 8 5 2" xfId="1844" xr:uid="{00000000-0005-0000-0000-0000D70F0000}"/>
    <cellStyle name="Moneda 3 3 8 5 3" xfId="5149" xr:uid="{00000000-0005-0000-0000-0000D80F0000}"/>
    <cellStyle name="Moneda 3 3 8 6" xfId="1392" xr:uid="{00000000-0005-0000-0000-0000D90F0000}"/>
    <cellStyle name="Moneda 3 3 8 7" xfId="4673" xr:uid="{00000000-0005-0000-0000-0000DA0F0000}"/>
    <cellStyle name="Moneda 3 3 9" xfId="560" xr:uid="{00000000-0005-0000-0000-0000DB0F0000}"/>
    <cellStyle name="Moneda 3 3 9 2" xfId="754" xr:uid="{00000000-0005-0000-0000-0000DC0F0000}"/>
    <cellStyle name="Moneda 3 3 9 2 2" xfId="1191" xr:uid="{00000000-0005-0000-0000-0000DD0F0000}"/>
    <cellStyle name="Moneda 3 3 9 2 2 2" xfId="2031" xr:uid="{00000000-0005-0000-0000-0000DE0F0000}"/>
    <cellStyle name="Moneda 3 3 9 2 3" xfId="1630" xr:uid="{00000000-0005-0000-0000-0000DF0F0000}"/>
    <cellStyle name="Moneda 3 3 9 2 4" xfId="5163" xr:uid="{00000000-0005-0000-0000-0000E00F0000}"/>
    <cellStyle name="Moneda 3 3 9 3" xfId="753" xr:uid="{00000000-0005-0000-0000-0000E10F0000}"/>
    <cellStyle name="Moneda 3 3 9 3 2" xfId="5490" xr:uid="{00000000-0005-0000-0000-0000E20F0000}"/>
    <cellStyle name="Moneda 3 3 9 4" xfId="1018" xr:uid="{00000000-0005-0000-0000-0000E30F0000}"/>
    <cellStyle name="Moneda 3 3 9 4 2" xfId="1858" xr:uid="{00000000-0005-0000-0000-0000E40F0000}"/>
    <cellStyle name="Moneda 3 3 9 5" xfId="1406" xr:uid="{00000000-0005-0000-0000-0000E50F0000}"/>
    <cellStyle name="Moneda 3 3 9 6" xfId="4707" xr:uid="{00000000-0005-0000-0000-0000E60F0000}"/>
    <cellStyle name="Moneda 3 4" xfId="154" xr:uid="{00000000-0005-0000-0000-0000E70F0000}"/>
    <cellStyle name="Moneda 3 4 10" xfId="1282" xr:uid="{00000000-0005-0000-0000-0000E80F0000}"/>
    <cellStyle name="Moneda 3 4 11" xfId="4569" xr:uid="{00000000-0005-0000-0000-0000E90F0000}"/>
    <cellStyle name="Moneda 3 4 2" xfId="155" xr:uid="{00000000-0005-0000-0000-0000EA0F0000}"/>
    <cellStyle name="Moneda 3 4 2 2" xfId="265" xr:uid="{00000000-0005-0000-0000-0000EB0F0000}"/>
    <cellStyle name="Moneda 3 4 2 2 2" xfId="412" xr:uid="{00000000-0005-0000-0000-0000EC0F0000}"/>
    <cellStyle name="Moneda 3 4 2 2 2 2" xfId="1192" xr:uid="{00000000-0005-0000-0000-0000ED0F0000}"/>
    <cellStyle name="Moneda 3 4 2 2 2 2 2" xfId="2032" xr:uid="{00000000-0005-0000-0000-0000EE0F0000}"/>
    <cellStyle name="Moneda 3 4 2 2 2 3" xfId="1631" xr:uid="{00000000-0005-0000-0000-0000EF0F0000}"/>
    <cellStyle name="Moneda 3 4 2 2 2 3 2" xfId="6102" xr:uid="{00000000-0005-0000-0000-0000F00F0000}"/>
    <cellStyle name="Moneda 3 4 2 2 2 4" xfId="5229" xr:uid="{00000000-0005-0000-0000-0000F10F0000}"/>
    <cellStyle name="Moneda 3 4 2 2 3" xfId="757" xr:uid="{00000000-0005-0000-0000-0000F20F0000}"/>
    <cellStyle name="Moneda 3 4 2 2 3 2" xfId="5522" xr:uid="{00000000-0005-0000-0000-0000F30F0000}"/>
    <cellStyle name="Moneda 3 4 2 2 4" xfId="1086" xr:uid="{00000000-0005-0000-0000-0000F40F0000}"/>
    <cellStyle name="Moneda 3 4 2 2 4 2" xfId="1926" xr:uid="{00000000-0005-0000-0000-0000F50F0000}"/>
    <cellStyle name="Moneda 3 4 2 2 5" xfId="1474" xr:uid="{00000000-0005-0000-0000-0000F60F0000}"/>
    <cellStyle name="Moneda 3 4 2 2 6" xfId="4768" xr:uid="{00000000-0005-0000-0000-0000F70F0000}"/>
    <cellStyle name="Moneda 3 4 2 3" xfId="413" xr:uid="{00000000-0005-0000-0000-0000F80F0000}"/>
    <cellStyle name="Moneda 3 4 2 3 2" xfId="1193" xr:uid="{00000000-0005-0000-0000-0000F90F0000}"/>
    <cellStyle name="Moneda 3 4 2 3 2 2" xfId="2033" xr:uid="{00000000-0005-0000-0000-0000FA0F0000}"/>
    <cellStyle name="Moneda 3 4 2 3 2 3" xfId="5352" xr:uid="{00000000-0005-0000-0000-0000FB0F0000}"/>
    <cellStyle name="Moneda 3 4 2 3 3" xfId="1632" xr:uid="{00000000-0005-0000-0000-0000FC0F0000}"/>
    <cellStyle name="Moneda 3 4 2 3 3 2" xfId="6222" xr:uid="{00000000-0005-0000-0000-0000FD0F0000}"/>
    <cellStyle name="Moneda 3 4 2 3 4" xfId="4961" xr:uid="{00000000-0005-0000-0000-0000FE0F0000}"/>
    <cellStyle name="Moneda 3 4 2 4" xfId="756" xr:uid="{00000000-0005-0000-0000-0000FF0F0000}"/>
    <cellStyle name="Moneda 3 4 2 4 2" xfId="6280" xr:uid="{00000000-0005-0000-0000-000000100000}"/>
    <cellStyle name="Moneda 3 4 2 4 3" xfId="5950" xr:uid="{00000000-0005-0000-0000-000001100000}"/>
    <cellStyle name="Moneda 3 4 2 5" xfId="972" xr:uid="{00000000-0005-0000-0000-000002100000}"/>
    <cellStyle name="Moneda 3 4 2 5 2" xfId="1812" xr:uid="{00000000-0005-0000-0000-000003100000}"/>
    <cellStyle name="Moneda 3 4 2 5 3" xfId="5125" xr:uid="{00000000-0005-0000-0000-000004100000}"/>
    <cellStyle name="Moneda 3 4 2 6" xfId="1352" xr:uid="{00000000-0005-0000-0000-000005100000}"/>
    <cellStyle name="Moneda 3 4 2 7" xfId="4633" xr:uid="{00000000-0005-0000-0000-000006100000}"/>
    <cellStyle name="Moneda 3 4 3" xfId="266" xr:uid="{00000000-0005-0000-0000-000007100000}"/>
    <cellStyle name="Moneda 3 4 3 2" xfId="414" xr:uid="{00000000-0005-0000-0000-000008100000}"/>
    <cellStyle name="Moneda 3 4 3 2 2" xfId="760" xr:uid="{00000000-0005-0000-0000-000009100000}"/>
    <cellStyle name="Moneda 3 4 3 2 2 2" xfId="1195" xr:uid="{00000000-0005-0000-0000-00000A100000}"/>
    <cellStyle name="Moneda 3 4 3 2 2 2 2" xfId="2034" xr:uid="{00000000-0005-0000-0000-00000B100000}"/>
    <cellStyle name="Moneda 3 4 3 2 2 3" xfId="1633" xr:uid="{00000000-0005-0000-0000-00000C100000}"/>
    <cellStyle name="Moneda 3 4 3 2 2 4" xfId="5265" xr:uid="{00000000-0005-0000-0000-00000D100000}"/>
    <cellStyle name="Moneda 3 4 3 2 3" xfId="759" xr:uid="{00000000-0005-0000-0000-00000E100000}"/>
    <cellStyle name="Moneda 3 4 3 2 3 2" xfId="5543" xr:uid="{00000000-0005-0000-0000-00000F100000}"/>
    <cellStyle name="Moneda 3 4 3 2 4" xfId="1106" xr:uid="{00000000-0005-0000-0000-000010100000}"/>
    <cellStyle name="Moneda 3 4 3 2 4 2" xfId="1946" xr:uid="{00000000-0005-0000-0000-000011100000}"/>
    <cellStyle name="Moneda 3 4 3 2 5" xfId="1501" xr:uid="{00000000-0005-0000-0000-000012100000}"/>
    <cellStyle name="Moneda 3 4 3 2 6" xfId="4804" xr:uid="{00000000-0005-0000-0000-000013100000}"/>
    <cellStyle name="Moneda 3 4 3 3" xfId="761" xr:uid="{00000000-0005-0000-0000-000014100000}"/>
    <cellStyle name="Moneda 3 4 3 3 2" xfId="1196" xr:uid="{00000000-0005-0000-0000-000015100000}"/>
    <cellStyle name="Moneda 3 4 3 3 2 2" xfId="2035" xr:uid="{00000000-0005-0000-0000-000016100000}"/>
    <cellStyle name="Moneda 3 4 3 3 2 3" xfId="5388" xr:uid="{00000000-0005-0000-0000-000017100000}"/>
    <cellStyle name="Moneda 3 4 3 3 3" xfId="1634" xr:uid="{00000000-0005-0000-0000-000018100000}"/>
    <cellStyle name="Moneda 3 4 3 3 4" xfId="4997" xr:uid="{00000000-0005-0000-0000-000019100000}"/>
    <cellStyle name="Moneda 3 4 3 4" xfId="758" xr:uid="{00000000-0005-0000-0000-00001A100000}"/>
    <cellStyle name="Moneda 3 4 3 4 2" xfId="6189" xr:uid="{00000000-0005-0000-0000-00001B100000}"/>
    <cellStyle name="Moneda 3 4 3 4 3" xfId="6270" xr:uid="{00000000-0005-0000-0000-00001C100000}"/>
    <cellStyle name="Moneda 3 4 3 5" xfId="1000" xr:uid="{00000000-0005-0000-0000-00001D100000}"/>
    <cellStyle name="Moneda 3 4 3 5 2" xfId="1840" xr:uid="{00000000-0005-0000-0000-00001E100000}"/>
    <cellStyle name="Moneda 3 4 3 5 3" xfId="5147" xr:uid="{00000000-0005-0000-0000-00001F100000}"/>
    <cellStyle name="Moneda 3 4 3 6" xfId="1388" xr:uid="{00000000-0005-0000-0000-000020100000}"/>
    <cellStyle name="Moneda 3 4 3 7" xfId="4669" xr:uid="{00000000-0005-0000-0000-000021100000}"/>
    <cellStyle name="Moneda 3 4 4" xfId="415" xr:uid="{00000000-0005-0000-0000-000022100000}"/>
    <cellStyle name="Moneda 3 4 4 2" xfId="592" xr:uid="{00000000-0005-0000-0000-000023100000}"/>
    <cellStyle name="Moneda 3 4 4 2 2" xfId="764" xr:uid="{00000000-0005-0000-0000-000024100000}"/>
    <cellStyle name="Moneda 3 4 4 2 2 2" xfId="1197" xr:uid="{00000000-0005-0000-0000-000025100000}"/>
    <cellStyle name="Moneda 3 4 4 2 2 2 2" xfId="2036" xr:uid="{00000000-0005-0000-0000-000026100000}"/>
    <cellStyle name="Moneda 3 4 4 2 2 3" xfId="1635" xr:uid="{00000000-0005-0000-0000-000027100000}"/>
    <cellStyle name="Moneda 3 4 4 2 2 4" xfId="5275" xr:uid="{00000000-0005-0000-0000-000028100000}"/>
    <cellStyle name="Moneda 3 4 4 2 3" xfId="763" xr:uid="{00000000-0005-0000-0000-000029100000}"/>
    <cellStyle name="Moneda 3 4 4 2 3 2" xfId="5551" xr:uid="{00000000-0005-0000-0000-00002A100000}"/>
    <cellStyle name="Moneda 3 4 4 2 4" xfId="1116" xr:uid="{00000000-0005-0000-0000-00002B100000}"/>
    <cellStyle name="Moneda 3 4 4 2 4 2" xfId="1956" xr:uid="{00000000-0005-0000-0000-00002C100000}"/>
    <cellStyle name="Moneda 3 4 4 2 5" xfId="1511" xr:uid="{00000000-0005-0000-0000-00002D100000}"/>
    <cellStyle name="Moneda 3 4 4 2 6" xfId="4814" xr:uid="{00000000-0005-0000-0000-00002E100000}"/>
    <cellStyle name="Moneda 3 4 4 3" xfId="765" xr:uid="{00000000-0005-0000-0000-00002F100000}"/>
    <cellStyle name="Moneda 3 4 4 3 2" xfId="1198" xr:uid="{00000000-0005-0000-0000-000030100000}"/>
    <cellStyle name="Moneda 3 4 4 3 2 2" xfId="2037" xr:uid="{00000000-0005-0000-0000-000031100000}"/>
    <cellStyle name="Moneda 3 4 4 3 2 3" xfId="5398" xr:uid="{00000000-0005-0000-0000-000032100000}"/>
    <cellStyle name="Moneda 3 4 4 3 3" xfId="1636" xr:uid="{00000000-0005-0000-0000-000033100000}"/>
    <cellStyle name="Moneda 3 4 4 3 4" xfId="5007" xr:uid="{00000000-0005-0000-0000-000034100000}"/>
    <cellStyle name="Moneda 3 4 4 4" xfId="762" xr:uid="{00000000-0005-0000-0000-000035100000}"/>
    <cellStyle name="Moneda 3 4 4 4 2" xfId="5801" xr:uid="{00000000-0005-0000-0000-000036100000}"/>
    <cellStyle name="Moneda 3 4 4 5" xfId="1010" xr:uid="{00000000-0005-0000-0000-000037100000}"/>
    <cellStyle name="Moneda 3 4 4 5 2" xfId="1850" xr:uid="{00000000-0005-0000-0000-000038100000}"/>
    <cellStyle name="Moneda 3 4 4 5 3" xfId="5155" xr:uid="{00000000-0005-0000-0000-000039100000}"/>
    <cellStyle name="Moneda 3 4 4 6" xfId="1398" xr:uid="{00000000-0005-0000-0000-00003A100000}"/>
    <cellStyle name="Moneda 3 4 4 7" xfId="4679" xr:uid="{00000000-0005-0000-0000-00003B100000}"/>
    <cellStyle name="Moneda 3 4 5" xfId="563" xr:uid="{00000000-0005-0000-0000-00003C100000}"/>
    <cellStyle name="Moneda 3 4 5 2" xfId="767" xr:uid="{00000000-0005-0000-0000-00003D100000}"/>
    <cellStyle name="Moneda 3 4 5 2 2" xfId="1199" xr:uid="{00000000-0005-0000-0000-00003E100000}"/>
    <cellStyle name="Moneda 3 4 5 2 2 2" xfId="2038" xr:uid="{00000000-0005-0000-0000-00003F100000}"/>
    <cellStyle name="Moneda 3 4 5 2 3" xfId="1637" xr:uid="{00000000-0005-0000-0000-000040100000}"/>
    <cellStyle name="Moneda 3 4 5 2 4" xfId="5169" xr:uid="{00000000-0005-0000-0000-000041100000}"/>
    <cellStyle name="Moneda 3 4 5 3" xfId="766" xr:uid="{00000000-0005-0000-0000-000042100000}"/>
    <cellStyle name="Moneda 3 4 5 3 2" xfId="5496" xr:uid="{00000000-0005-0000-0000-000043100000}"/>
    <cellStyle name="Moneda 3 4 5 4" xfId="1021" xr:uid="{00000000-0005-0000-0000-000044100000}"/>
    <cellStyle name="Moneda 3 4 5 4 2" xfId="1861" xr:uid="{00000000-0005-0000-0000-000045100000}"/>
    <cellStyle name="Moneda 3 4 5 5" xfId="1409" xr:uid="{00000000-0005-0000-0000-000046100000}"/>
    <cellStyle name="Moneda 3 4 5 6" xfId="4713" xr:uid="{00000000-0005-0000-0000-000047100000}"/>
    <cellStyle name="Moneda 3 4 6" xfId="768" xr:uid="{00000000-0005-0000-0000-000048100000}"/>
    <cellStyle name="Moneda 3 4 6 2" xfId="769" xr:uid="{00000000-0005-0000-0000-000049100000}"/>
    <cellStyle name="Moneda 3 4 6 2 2" xfId="5427" xr:uid="{00000000-0005-0000-0000-00004A100000}"/>
    <cellStyle name="Moneda 3 4 6 2 2 2" xfId="5696" xr:uid="{00000000-0005-0000-0000-00004B100000}"/>
    <cellStyle name="Moneda 3 4 6 2 3" xfId="5288" xr:uid="{00000000-0005-0000-0000-00004C100000}"/>
    <cellStyle name="Moneda 3 4 6 2 4" xfId="4537" xr:uid="{00000000-0005-0000-0000-00004D100000}"/>
    <cellStyle name="Moneda 3 4 6 3" xfId="770" xr:uid="{00000000-0005-0000-0000-00004E100000}"/>
    <cellStyle name="Moneda 3 4 6 3 2" xfId="5562" xr:uid="{00000000-0005-0000-0000-00004F100000}"/>
    <cellStyle name="Moneda 3 4 6 4" xfId="5422" xr:uid="{00000000-0005-0000-0000-000050100000}"/>
    <cellStyle name="Moneda 3 4 6 5" xfId="4897" xr:uid="{00000000-0005-0000-0000-000051100000}"/>
    <cellStyle name="Moneda 3 4 6 6" xfId="4457" xr:uid="{00000000-0005-0000-0000-000052100000}"/>
    <cellStyle name="Moneda 3 4 7" xfId="771" xr:uid="{00000000-0005-0000-0000-000053100000}"/>
    <cellStyle name="Moneda 3 4 7 2" xfId="1200" xr:uid="{00000000-0005-0000-0000-000054100000}"/>
    <cellStyle name="Moneda 3 4 7 2 2" xfId="2039" xr:uid="{00000000-0005-0000-0000-000055100000}"/>
    <cellStyle name="Moneda 3 4 7 3" xfId="1638" xr:uid="{00000000-0005-0000-0000-000056100000}"/>
    <cellStyle name="Moneda 3 4 7 4" xfId="4845" xr:uid="{00000000-0005-0000-0000-000057100000}"/>
    <cellStyle name="Moneda 3 4 7 5" xfId="4488" xr:uid="{00000000-0005-0000-0000-000058100000}"/>
    <cellStyle name="Moneda 3 4 8" xfId="755" xr:uid="{00000000-0005-0000-0000-000059100000}"/>
    <cellStyle name="Moneda 3 4 8 2" xfId="4836" xr:uid="{00000000-0005-0000-0000-00005A100000}"/>
    <cellStyle name="Moneda 3 4 8 2 2" xfId="5673" xr:uid="{00000000-0005-0000-0000-00005B100000}"/>
    <cellStyle name="Moneda 3 4 8 3" xfId="5124" xr:uid="{00000000-0005-0000-0000-00005C100000}"/>
    <cellStyle name="Moneda 3 4 8 4" xfId="4517" xr:uid="{00000000-0005-0000-0000-00005D100000}"/>
    <cellStyle name="Moneda 3 4 9" xfId="919" xr:uid="{00000000-0005-0000-0000-00005E100000}"/>
    <cellStyle name="Moneda 3 4 9 2" xfId="1747" xr:uid="{00000000-0005-0000-0000-00005F100000}"/>
    <cellStyle name="Moneda 3 5" xfId="156" xr:uid="{00000000-0005-0000-0000-000060100000}"/>
    <cellStyle name="Moneda 3 6" xfId="157" xr:uid="{00000000-0005-0000-0000-000061100000}"/>
    <cellStyle name="Moneda 3 6 2" xfId="267" xr:uid="{00000000-0005-0000-0000-000062100000}"/>
    <cellStyle name="Moneda 3 6 2 2" xfId="416" xr:uid="{00000000-0005-0000-0000-000063100000}"/>
    <cellStyle name="Moneda 3 6 2 2 2" xfId="1201" xr:uid="{00000000-0005-0000-0000-000064100000}"/>
    <cellStyle name="Moneda 3 6 2 2 2 2" xfId="2040" xr:uid="{00000000-0005-0000-0000-000065100000}"/>
    <cellStyle name="Moneda 3 6 2 2 3" xfId="1639" xr:uid="{00000000-0005-0000-0000-000066100000}"/>
    <cellStyle name="Moneda 3 6 2 2 3 2" xfId="6232" xr:uid="{00000000-0005-0000-0000-000067100000}"/>
    <cellStyle name="Moneda 3 6 2 2 4" xfId="5230" xr:uid="{00000000-0005-0000-0000-000068100000}"/>
    <cellStyle name="Moneda 3 6 2 3" xfId="773" xr:uid="{00000000-0005-0000-0000-000069100000}"/>
    <cellStyle name="Moneda 3 6 2 3 2" xfId="5523" xr:uid="{00000000-0005-0000-0000-00006A100000}"/>
    <cellStyle name="Moneda 3 6 2 4" xfId="1087" xr:uid="{00000000-0005-0000-0000-00006B100000}"/>
    <cellStyle name="Moneda 3 6 2 4 2" xfId="1927" xr:uid="{00000000-0005-0000-0000-00006C100000}"/>
    <cellStyle name="Moneda 3 6 2 5" xfId="1475" xr:uid="{00000000-0005-0000-0000-00006D100000}"/>
    <cellStyle name="Moneda 3 6 2 6" xfId="4769" xr:uid="{00000000-0005-0000-0000-00006E100000}"/>
    <cellStyle name="Moneda 3 6 3" xfId="417" xr:uid="{00000000-0005-0000-0000-00006F100000}"/>
    <cellStyle name="Moneda 3 6 3 2" xfId="1202" xr:uid="{00000000-0005-0000-0000-000070100000}"/>
    <cellStyle name="Moneda 3 6 3 2 2" xfId="2041" xr:uid="{00000000-0005-0000-0000-000071100000}"/>
    <cellStyle name="Moneda 3 6 3 2 3" xfId="5353" xr:uid="{00000000-0005-0000-0000-000072100000}"/>
    <cellStyle name="Moneda 3 6 3 3" xfId="1640" xr:uid="{00000000-0005-0000-0000-000073100000}"/>
    <cellStyle name="Moneda 3 6 3 3 2" xfId="6147" xr:uid="{00000000-0005-0000-0000-000074100000}"/>
    <cellStyle name="Moneda 3 6 3 4" xfId="4962" xr:uid="{00000000-0005-0000-0000-000075100000}"/>
    <cellStyle name="Moneda 3 6 4" xfId="772" xr:uid="{00000000-0005-0000-0000-000076100000}"/>
    <cellStyle name="Moneda 3 6 4 2" xfId="6168" xr:uid="{00000000-0005-0000-0000-000077100000}"/>
    <cellStyle name="Moneda 3 6 4 3" xfId="5973" xr:uid="{00000000-0005-0000-0000-000078100000}"/>
    <cellStyle name="Moneda 3 6 5" xfId="973" xr:uid="{00000000-0005-0000-0000-000079100000}"/>
    <cellStyle name="Moneda 3 6 5 2" xfId="1813" xr:uid="{00000000-0005-0000-0000-00007A100000}"/>
    <cellStyle name="Moneda 3 6 5 3" xfId="5126" xr:uid="{00000000-0005-0000-0000-00007B100000}"/>
    <cellStyle name="Moneda 3 6 6" xfId="1353" xr:uid="{00000000-0005-0000-0000-00007C100000}"/>
    <cellStyle name="Moneda 3 6 7" xfId="4634" xr:uid="{00000000-0005-0000-0000-00007D100000}"/>
    <cellStyle name="Moneda 3 7" xfId="268" xr:uid="{00000000-0005-0000-0000-00007E100000}"/>
    <cellStyle name="Moneda 3 7 2" xfId="418" xr:uid="{00000000-0005-0000-0000-00007F100000}"/>
    <cellStyle name="Moneda 3 7 2 2" xfId="6121" xr:uid="{00000000-0005-0000-0000-000080100000}"/>
    <cellStyle name="Moneda 3 7 2 2 2" xfId="5957" xr:uid="{00000000-0005-0000-0000-000081100000}"/>
    <cellStyle name="Moneda 3 7 2 3" xfId="6307" xr:uid="{00000000-0005-0000-0000-000082100000}"/>
    <cellStyle name="Moneda 3 7 2 3 2" xfId="6160" xr:uid="{00000000-0005-0000-0000-000083100000}"/>
    <cellStyle name="Moneda 3 7 2 4" xfId="5908" xr:uid="{00000000-0005-0000-0000-000084100000}"/>
    <cellStyle name="Moneda 3 7 3" xfId="5432" xr:uid="{00000000-0005-0000-0000-000085100000}"/>
    <cellStyle name="Moneda 3 7 3 2" xfId="6173" xr:uid="{00000000-0005-0000-0000-000086100000}"/>
    <cellStyle name="Moneda 3 7 3 3" xfId="5893" xr:uid="{00000000-0005-0000-0000-000087100000}"/>
    <cellStyle name="Moneda 3 7 4" xfId="5919" xr:uid="{00000000-0005-0000-0000-000088100000}"/>
    <cellStyle name="Moneda 3 7 4 2" xfId="5895" xr:uid="{00000000-0005-0000-0000-000089100000}"/>
    <cellStyle name="Moneda 3 7 5" xfId="5955" xr:uid="{00000000-0005-0000-0000-00008A100000}"/>
    <cellStyle name="Moneda 4" xfId="158" xr:uid="{00000000-0005-0000-0000-00008B100000}"/>
    <cellStyle name="Moneda 4 2" xfId="159" xr:uid="{00000000-0005-0000-0000-00008C100000}"/>
    <cellStyle name="Moneda 4 2 2" xfId="160" xr:uid="{00000000-0005-0000-0000-00008D100000}"/>
    <cellStyle name="Moneda 4 2 2 2" xfId="419" xr:uid="{00000000-0005-0000-0000-00008E100000}"/>
    <cellStyle name="Moneda 4 2 2 2 2" xfId="777" xr:uid="{00000000-0005-0000-0000-00008F100000}"/>
    <cellStyle name="Moneda 4 2 2 2 2 2" xfId="1203" xr:uid="{00000000-0005-0000-0000-000090100000}"/>
    <cellStyle name="Moneda 4 2 2 2 2 2 2" xfId="2042" xr:uid="{00000000-0005-0000-0000-000091100000}"/>
    <cellStyle name="Moneda 4 2 2 2 2 3" xfId="1641" xr:uid="{00000000-0005-0000-0000-000092100000}"/>
    <cellStyle name="Moneda 4 2 2 2 2 4" xfId="5231" xr:uid="{00000000-0005-0000-0000-000093100000}"/>
    <cellStyle name="Moneda 4 2 2 2 3" xfId="776" xr:uid="{00000000-0005-0000-0000-000094100000}"/>
    <cellStyle name="Moneda 4 2 2 2 3 2" xfId="5524" xr:uid="{00000000-0005-0000-0000-000095100000}"/>
    <cellStyle name="Moneda 4 2 2 2 4" xfId="1088" xr:uid="{00000000-0005-0000-0000-000096100000}"/>
    <cellStyle name="Moneda 4 2 2 2 4 2" xfId="1928" xr:uid="{00000000-0005-0000-0000-000097100000}"/>
    <cellStyle name="Moneda 4 2 2 2 5" xfId="1476" xr:uid="{00000000-0005-0000-0000-000098100000}"/>
    <cellStyle name="Moneda 4 2 2 2 6" xfId="4770" xr:uid="{00000000-0005-0000-0000-000099100000}"/>
    <cellStyle name="Moneda 4 2 2 3" xfId="420" xr:uid="{00000000-0005-0000-0000-00009A100000}"/>
    <cellStyle name="Moneda 4 2 2 3 2" xfId="1204" xr:uid="{00000000-0005-0000-0000-00009B100000}"/>
    <cellStyle name="Moneda 4 2 2 3 2 2" xfId="2043" xr:uid="{00000000-0005-0000-0000-00009C100000}"/>
    <cellStyle name="Moneda 4 2 2 3 2 3" xfId="5354" xr:uid="{00000000-0005-0000-0000-00009D100000}"/>
    <cellStyle name="Moneda 4 2 2 3 3" xfId="1642" xr:uid="{00000000-0005-0000-0000-00009E100000}"/>
    <cellStyle name="Moneda 4 2 2 3 3 2" xfId="6223" xr:uid="{00000000-0005-0000-0000-00009F100000}"/>
    <cellStyle name="Moneda 4 2 2 3 4" xfId="4963" xr:uid="{00000000-0005-0000-0000-0000A0100000}"/>
    <cellStyle name="Moneda 4 2 2 4" xfId="775" xr:uid="{00000000-0005-0000-0000-0000A1100000}"/>
    <cellStyle name="Moneda 4 2 2 4 2" xfId="5829" xr:uid="{00000000-0005-0000-0000-0000A2100000}"/>
    <cellStyle name="Moneda 4 2 2 4 3" xfId="6248" xr:uid="{00000000-0005-0000-0000-0000A3100000}"/>
    <cellStyle name="Moneda 4 2 2 5" xfId="974" xr:uid="{00000000-0005-0000-0000-0000A4100000}"/>
    <cellStyle name="Moneda 4 2 2 5 2" xfId="1814" xr:uid="{00000000-0005-0000-0000-0000A5100000}"/>
    <cellStyle name="Moneda 4 2 2 5 3" xfId="5127" xr:uid="{00000000-0005-0000-0000-0000A6100000}"/>
    <cellStyle name="Moneda 4 2 2 6" xfId="1354" xr:uid="{00000000-0005-0000-0000-0000A7100000}"/>
    <cellStyle name="Moneda 4 2 2 7" xfId="4635" xr:uid="{00000000-0005-0000-0000-0000A8100000}"/>
    <cellStyle name="Moneda 4 2 3" xfId="421" xr:uid="{00000000-0005-0000-0000-0000A9100000}"/>
    <cellStyle name="Moneda 4 2 3 2" xfId="779" xr:uid="{00000000-0005-0000-0000-0000AA100000}"/>
    <cellStyle name="Moneda 4 2 3 2 2" xfId="1205" xr:uid="{00000000-0005-0000-0000-0000AB100000}"/>
    <cellStyle name="Moneda 4 2 3 2 2 2" xfId="2044" xr:uid="{00000000-0005-0000-0000-0000AC100000}"/>
    <cellStyle name="Moneda 4 2 3 2 3" xfId="1643" xr:uid="{00000000-0005-0000-0000-0000AD100000}"/>
    <cellStyle name="Moneda 4 2 3 2 4" xfId="5185" xr:uid="{00000000-0005-0000-0000-0000AE100000}"/>
    <cellStyle name="Moneda 4 2 3 3" xfId="778" xr:uid="{00000000-0005-0000-0000-0000AF100000}"/>
    <cellStyle name="Moneda 4 2 3 3 2" xfId="5498" xr:uid="{00000000-0005-0000-0000-0000B0100000}"/>
    <cellStyle name="Moneda 4 2 3 4" xfId="1037" xr:uid="{00000000-0005-0000-0000-0000B1100000}"/>
    <cellStyle name="Moneda 4 2 3 4 2" xfId="1877" xr:uid="{00000000-0005-0000-0000-0000B2100000}"/>
    <cellStyle name="Moneda 4 2 3 5" xfId="1425" xr:uid="{00000000-0005-0000-0000-0000B3100000}"/>
    <cellStyle name="Moneda 4 2 3 6" xfId="4728" xr:uid="{00000000-0005-0000-0000-0000B4100000}"/>
    <cellStyle name="Moneda 4 2 4" xfId="422" xr:uid="{00000000-0005-0000-0000-0000B5100000}"/>
    <cellStyle name="Moneda 4 2 4 2" xfId="1206" xr:uid="{00000000-0005-0000-0000-0000B6100000}"/>
    <cellStyle name="Moneda 4 2 4 2 2" xfId="2045" xr:uid="{00000000-0005-0000-0000-0000B7100000}"/>
    <cellStyle name="Moneda 4 2 4 2 3" xfId="5304" xr:uid="{00000000-0005-0000-0000-0000B8100000}"/>
    <cellStyle name="Moneda 4 2 4 3" xfId="1644" xr:uid="{00000000-0005-0000-0000-0000B9100000}"/>
    <cellStyle name="Moneda 4 2 4 3 2" xfId="6013" xr:uid="{00000000-0005-0000-0000-0000BA100000}"/>
    <cellStyle name="Moneda 4 2 4 4" xfId="4913" xr:uid="{00000000-0005-0000-0000-0000BB100000}"/>
    <cellStyle name="Moneda 4 2 5" xfId="774" xr:uid="{00000000-0005-0000-0000-0000BC100000}"/>
    <cellStyle name="Moneda 4 2 5 2" xfId="6036" xr:uid="{00000000-0005-0000-0000-0000BD100000}"/>
    <cellStyle name="Moneda 4 2 5 3" xfId="5958" xr:uid="{00000000-0005-0000-0000-0000BE100000}"/>
    <cellStyle name="Moneda 4 2 6" xfId="923" xr:uid="{00000000-0005-0000-0000-0000BF100000}"/>
    <cellStyle name="Moneda 4 2 6 2" xfId="1763" xr:uid="{00000000-0005-0000-0000-0000C0100000}"/>
    <cellStyle name="Moneda 4 2 6 3" xfId="5094" xr:uid="{00000000-0005-0000-0000-0000C1100000}"/>
    <cellStyle name="Moneda 4 2 7" xfId="1270" xr:uid="{00000000-0005-0000-0000-0000C2100000}"/>
    <cellStyle name="Moneda 4 2 7 2" xfId="5455" xr:uid="{00000000-0005-0000-0000-0000C3100000}"/>
    <cellStyle name="Moneda 4 2 8" xfId="1304" xr:uid="{00000000-0005-0000-0000-0000C4100000}"/>
    <cellStyle name="Moneda 4 2 9" xfId="4585" xr:uid="{00000000-0005-0000-0000-0000C5100000}"/>
    <cellStyle name="Moneda 4 3" xfId="161" xr:uid="{00000000-0005-0000-0000-0000C6100000}"/>
    <cellStyle name="Moneda 4 3 2" xfId="269" xr:uid="{00000000-0005-0000-0000-0000C7100000}"/>
    <cellStyle name="Moneda 4 3 2 2" xfId="423" xr:uid="{00000000-0005-0000-0000-0000C8100000}"/>
    <cellStyle name="Moneda 4 3 2 2 2" xfId="1207" xr:uid="{00000000-0005-0000-0000-0000C9100000}"/>
    <cellStyle name="Moneda 4 3 2 2 2 2" xfId="2046" xr:uid="{00000000-0005-0000-0000-0000CA100000}"/>
    <cellStyle name="Moneda 4 3 2 2 3" xfId="1645" xr:uid="{00000000-0005-0000-0000-0000CB100000}"/>
    <cellStyle name="Moneda 4 3 2 2 3 2" xfId="6103" xr:uid="{00000000-0005-0000-0000-0000CC100000}"/>
    <cellStyle name="Moneda 4 3 2 2 4" xfId="5232" xr:uid="{00000000-0005-0000-0000-0000CD100000}"/>
    <cellStyle name="Moneda 4 3 2 3" xfId="781" xr:uid="{00000000-0005-0000-0000-0000CE100000}"/>
    <cellStyle name="Moneda 4 3 2 3 2" xfId="5525" xr:uid="{00000000-0005-0000-0000-0000CF100000}"/>
    <cellStyle name="Moneda 4 3 2 4" xfId="1036" xr:uid="{00000000-0005-0000-0000-0000D0100000}"/>
    <cellStyle name="Moneda 4 3 2 4 2" xfId="1876" xr:uid="{00000000-0005-0000-0000-0000D1100000}"/>
    <cellStyle name="Moneda 4 3 2 5" xfId="1424" xr:uid="{00000000-0005-0000-0000-0000D2100000}"/>
    <cellStyle name="Moneda 4 3 2 6" xfId="4771" xr:uid="{00000000-0005-0000-0000-0000D3100000}"/>
    <cellStyle name="Moneda 4 3 3" xfId="424" xr:uid="{00000000-0005-0000-0000-0000D4100000}"/>
    <cellStyle name="Moneda 4 3 3 2" xfId="1208" xr:uid="{00000000-0005-0000-0000-0000D5100000}"/>
    <cellStyle name="Moneda 4 3 3 2 2" xfId="2047" xr:uid="{00000000-0005-0000-0000-0000D6100000}"/>
    <cellStyle name="Moneda 4 3 3 2 3" xfId="5355" xr:uid="{00000000-0005-0000-0000-0000D7100000}"/>
    <cellStyle name="Moneda 4 3 3 3" xfId="1646" xr:uid="{00000000-0005-0000-0000-0000D8100000}"/>
    <cellStyle name="Moneda 4 3 3 3 2" xfId="6148" xr:uid="{00000000-0005-0000-0000-0000D9100000}"/>
    <cellStyle name="Moneda 4 3 3 4" xfId="4964" xr:uid="{00000000-0005-0000-0000-0000DA100000}"/>
    <cellStyle name="Moneda 4 3 4" xfId="270" xr:uid="{00000000-0005-0000-0000-0000DB100000}"/>
    <cellStyle name="Moneda 4 3 4 2" xfId="5789" xr:uid="{00000000-0005-0000-0000-0000DC100000}"/>
    <cellStyle name="Moneda 4 3 4 3" xfId="5880" xr:uid="{00000000-0005-0000-0000-0000DD100000}"/>
    <cellStyle name="Moneda 4 3 4 4" xfId="780" xr:uid="{00000000-0005-0000-0000-0000DE100000}"/>
    <cellStyle name="Moneda 4 3 5" xfId="922" xr:uid="{00000000-0005-0000-0000-0000DF100000}"/>
    <cellStyle name="Moneda 4 3 5 2" xfId="1762" xr:uid="{00000000-0005-0000-0000-0000E0100000}"/>
    <cellStyle name="Moneda 4 3 5 3" xfId="5128" xr:uid="{00000000-0005-0000-0000-0000E1100000}"/>
    <cellStyle name="Moneda 4 3 6" xfId="1355" xr:uid="{00000000-0005-0000-0000-0000E2100000}"/>
    <cellStyle name="Moneda 4 3 6 2" xfId="5830" xr:uid="{00000000-0005-0000-0000-0000E3100000}"/>
    <cellStyle name="Moneda 4 3 7" xfId="4636" xr:uid="{00000000-0005-0000-0000-0000E4100000}"/>
    <cellStyle name="Moneda 4 4" xfId="162" xr:uid="{00000000-0005-0000-0000-0000E5100000}"/>
    <cellStyle name="Moneda 4 5" xfId="425" xr:uid="{00000000-0005-0000-0000-0000E6100000}"/>
    <cellStyle name="Moneda 4 5 2" xfId="783" xr:uid="{00000000-0005-0000-0000-0000E7100000}"/>
    <cellStyle name="Moneda 4 5 2 2" xfId="1209" xr:uid="{00000000-0005-0000-0000-0000E8100000}"/>
    <cellStyle name="Moneda 4 5 2 2 2" xfId="2048" xr:uid="{00000000-0005-0000-0000-0000E9100000}"/>
    <cellStyle name="Moneda 4 5 2 2 3" xfId="5303" xr:uid="{00000000-0005-0000-0000-0000EA100000}"/>
    <cellStyle name="Moneda 4 5 2 3" xfId="1648" xr:uid="{00000000-0005-0000-0000-0000EB100000}"/>
    <cellStyle name="Moneda 4 5 2 4" xfId="4912" xr:uid="{00000000-0005-0000-0000-0000EC100000}"/>
    <cellStyle name="Moneda 4 5 3" xfId="1647" xr:uid="{00000000-0005-0000-0000-0000ED100000}"/>
    <cellStyle name="Moneda 4 5 3 2" xfId="6075" xr:uid="{00000000-0005-0000-0000-0000EE100000}"/>
    <cellStyle name="Moneda 4 5 3 3" xfId="5940" xr:uid="{00000000-0005-0000-0000-0000EF100000}"/>
    <cellStyle name="Moneda 4 5 4" xfId="1305" xr:uid="{00000000-0005-0000-0000-0000F0100000}"/>
    <cellStyle name="Moneda 4 5 4 2" xfId="5679" xr:uid="{00000000-0005-0000-0000-0000F1100000}"/>
    <cellStyle name="Moneda 4 5 4 3" xfId="5184" xr:uid="{00000000-0005-0000-0000-0000F2100000}"/>
    <cellStyle name="Moneda 4 5 5" xfId="5454" xr:uid="{00000000-0005-0000-0000-0000F3100000}"/>
    <cellStyle name="Moneda 4 5 6" xfId="4584" xr:uid="{00000000-0005-0000-0000-0000F4100000}"/>
    <cellStyle name="Moneda 4 5 7" xfId="5881" xr:uid="{00000000-0005-0000-0000-0000F5100000}"/>
    <cellStyle name="Moneda 4 5 8" xfId="782" xr:uid="{00000000-0005-0000-0000-0000F6100000}"/>
    <cellStyle name="Moneda 4 6" xfId="426" xr:uid="{00000000-0005-0000-0000-0000F7100000}"/>
    <cellStyle name="Moneda 4 6 2" xfId="2136" xr:uid="{00000000-0005-0000-0000-0000F8100000}"/>
    <cellStyle name="Moneda 4 6 2 2" xfId="5663" xr:uid="{00000000-0005-0000-0000-0000F9100000}"/>
    <cellStyle name="Moneda 4 6 3" xfId="2150" xr:uid="{00000000-0005-0000-0000-0000FA100000}"/>
    <cellStyle name="Moneda 4 6 3 2" xfId="6091" xr:uid="{00000000-0005-0000-0000-0000FB100000}"/>
    <cellStyle name="Moneda 4 6 4" xfId="2114" xr:uid="{00000000-0005-0000-0000-0000FC100000}"/>
    <cellStyle name="Moneda 4 6 5" xfId="5093" xr:uid="{00000000-0005-0000-0000-0000FD100000}"/>
    <cellStyle name="Moneda 4 6 6" xfId="5915" xr:uid="{00000000-0005-0000-0000-0000FE100000}"/>
    <cellStyle name="Moneda 4 6 7" xfId="1178" xr:uid="{00000000-0005-0000-0000-0000FF100000}"/>
    <cellStyle name="Moneda 4 7" xfId="5433" xr:uid="{00000000-0005-0000-0000-000000110000}"/>
    <cellStyle name="Moneda 4 7 2" xfId="6190" xr:uid="{00000000-0005-0000-0000-000001110000}"/>
    <cellStyle name="Moneda 4 8" xfId="6249" xr:uid="{00000000-0005-0000-0000-000002110000}"/>
    <cellStyle name="Moneda 5" xfId="163" xr:uid="{00000000-0005-0000-0000-000003110000}"/>
    <cellStyle name="Moneda 5 2" xfId="164" xr:uid="{00000000-0005-0000-0000-000004110000}"/>
    <cellStyle name="Moneda 5 2 2" xfId="271" xr:uid="{00000000-0005-0000-0000-000005110000}"/>
    <cellStyle name="Moneda 5 2 2 2" xfId="427" xr:uid="{00000000-0005-0000-0000-000006110000}"/>
    <cellStyle name="Moneda 5 2 2 2 2" xfId="1210" xr:uid="{00000000-0005-0000-0000-000007110000}"/>
    <cellStyle name="Moneda 5 2 2 2 2 2" xfId="2049" xr:uid="{00000000-0005-0000-0000-000008110000}"/>
    <cellStyle name="Moneda 5 2 2 2 3" xfId="1649" xr:uid="{00000000-0005-0000-0000-000009110000}"/>
    <cellStyle name="Moneda 5 2 2 2 3 2" xfId="6025" xr:uid="{00000000-0005-0000-0000-00000A110000}"/>
    <cellStyle name="Moneda 5 2 2 2 4" xfId="5233" xr:uid="{00000000-0005-0000-0000-00000B110000}"/>
    <cellStyle name="Moneda 5 2 2 3" xfId="785" xr:uid="{00000000-0005-0000-0000-00000C110000}"/>
    <cellStyle name="Moneda 5 2 2 3 2" xfId="5526" xr:uid="{00000000-0005-0000-0000-00000D110000}"/>
    <cellStyle name="Moneda 5 2 2 4" xfId="1038" xr:uid="{00000000-0005-0000-0000-00000E110000}"/>
    <cellStyle name="Moneda 5 2 2 4 2" xfId="1878" xr:uid="{00000000-0005-0000-0000-00000F110000}"/>
    <cellStyle name="Moneda 5 2 2 5" xfId="1426" xr:uid="{00000000-0005-0000-0000-000010110000}"/>
    <cellStyle name="Moneda 5 2 2 6" xfId="4772" xr:uid="{00000000-0005-0000-0000-000011110000}"/>
    <cellStyle name="Moneda 5 2 3" xfId="428" xr:uid="{00000000-0005-0000-0000-000012110000}"/>
    <cellStyle name="Moneda 5 2 3 2" xfId="1211" xr:uid="{00000000-0005-0000-0000-000013110000}"/>
    <cellStyle name="Moneda 5 2 3 2 2" xfId="2050" xr:uid="{00000000-0005-0000-0000-000014110000}"/>
    <cellStyle name="Moneda 5 2 3 2 3" xfId="5356" xr:uid="{00000000-0005-0000-0000-000015110000}"/>
    <cellStyle name="Moneda 5 2 3 3" xfId="1650" xr:uid="{00000000-0005-0000-0000-000016110000}"/>
    <cellStyle name="Moneda 5 2 3 3 2" xfId="6014" xr:uid="{00000000-0005-0000-0000-000017110000}"/>
    <cellStyle name="Moneda 5 2 3 4" xfId="4965" xr:uid="{00000000-0005-0000-0000-000018110000}"/>
    <cellStyle name="Moneda 5 2 4" xfId="784" xr:uid="{00000000-0005-0000-0000-000019110000}"/>
    <cellStyle name="Moneda 5 2 4 2" xfId="5870" xr:uid="{00000000-0005-0000-0000-00001A110000}"/>
    <cellStyle name="Moneda 5 2 4 3" xfId="5781" xr:uid="{00000000-0005-0000-0000-00001B110000}"/>
    <cellStyle name="Moneda 5 2 5" xfId="924" xr:uid="{00000000-0005-0000-0000-00001C110000}"/>
    <cellStyle name="Moneda 5 2 5 2" xfId="1764" xr:uid="{00000000-0005-0000-0000-00001D110000}"/>
    <cellStyle name="Moneda 5 2 5 3" xfId="5129" xr:uid="{00000000-0005-0000-0000-00001E110000}"/>
    <cellStyle name="Moneda 5 2 6" xfId="1356" xr:uid="{00000000-0005-0000-0000-00001F110000}"/>
    <cellStyle name="Moneda 5 2 7" xfId="4637" xr:uid="{00000000-0005-0000-0000-000020110000}"/>
    <cellStyle name="Moneda 5 3" xfId="165" xr:uid="{00000000-0005-0000-0000-000021110000}"/>
    <cellStyle name="Moneda 5 4" xfId="429" xr:uid="{00000000-0005-0000-0000-000022110000}"/>
    <cellStyle name="Moneda 5 4 2" xfId="787" xr:uid="{00000000-0005-0000-0000-000023110000}"/>
    <cellStyle name="Moneda 5 4 2 2" xfId="1212" xr:uid="{00000000-0005-0000-0000-000024110000}"/>
    <cellStyle name="Moneda 5 4 2 2 2" xfId="2051" xr:uid="{00000000-0005-0000-0000-000025110000}"/>
    <cellStyle name="Moneda 5 4 2 2 3" xfId="5305" xr:uid="{00000000-0005-0000-0000-000026110000}"/>
    <cellStyle name="Moneda 5 4 2 3" xfId="1652" xr:uid="{00000000-0005-0000-0000-000027110000}"/>
    <cellStyle name="Moneda 5 4 2 4" xfId="4914" xr:uid="{00000000-0005-0000-0000-000028110000}"/>
    <cellStyle name="Moneda 5 4 3" xfId="1651" xr:uid="{00000000-0005-0000-0000-000029110000}"/>
    <cellStyle name="Moneda 5 4 3 2" xfId="6206" xr:uid="{00000000-0005-0000-0000-00002A110000}"/>
    <cellStyle name="Moneda 5 4 3 3" xfId="6122" xr:uid="{00000000-0005-0000-0000-00002B110000}"/>
    <cellStyle name="Moneda 5 4 4" xfId="1307" xr:uid="{00000000-0005-0000-0000-00002C110000}"/>
    <cellStyle name="Moneda 5 4 4 2" xfId="5680" xr:uid="{00000000-0005-0000-0000-00002D110000}"/>
    <cellStyle name="Moneda 5 4 4 3" xfId="5186" xr:uid="{00000000-0005-0000-0000-00002E110000}"/>
    <cellStyle name="Moneda 5 4 5" xfId="5456" xr:uid="{00000000-0005-0000-0000-00002F110000}"/>
    <cellStyle name="Moneda 5 4 6" xfId="4586" xr:uid="{00000000-0005-0000-0000-000030110000}"/>
    <cellStyle name="Moneda 5 4 7" xfId="5883" xr:uid="{00000000-0005-0000-0000-000031110000}"/>
    <cellStyle name="Moneda 5 4 8" xfId="786" xr:uid="{00000000-0005-0000-0000-000032110000}"/>
    <cellStyle name="Moneda 5 5" xfId="430" xr:uid="{00000000-0005-0000-0000-000033110000}"/>
    <cellStyle name="Moneda 5 5 2" xfId="4851" xr:uid="{00000000-0005-0000-0000-000034110000}"/>
    <cellStyle name="Moneda 5 5 2 2" xfId="5664" xr:uid="{00000000-0005-0000-0000-000035110000}"/>
    <cellStyle name="Moneda 5 5 3" xfId="5095" xr:uid="{00000000-0005-0000-0000-000036110000}"/>
    <cellStyle name="Moneda 5 5 3 2" xfId="6092" xr:uid="{00000000-0005-0000-0000-000037110000}"/>
    <cellStyle name="Moneda 5 5 4" xfId="4509" xr:uid="{00000000-0005-0000-0000-000038110000}"/>
    <cellStyle name="Moneda 5 5 5" xfId="5884" xr:uid="{00000000-0005-0000-0000-000039110000}"/>
    <cellStyle name="Moneda 5 5 6" xfId="788" xr:uid="{00000000-0005-0000-0000-00003A110000}"/>
    <cellStyle name="Moneda 5 6" xfId="1271" xr:uid="{00000000-0005-0000-0000-00003B110000}"/>
    <cellStyle name="Moneda 5 6 2" xfId="2141" xr:uid="{00000000-0005-0000-0000-00003C110000}"/>
    <cellStyle name="Moneda 5 6 2 2" xfId="5787" xr:uid="{00000000-0005-0000-0000-00003D110000}"/>
    <cellStyle name="Moneda 5 6 3" xfId="2151" xr:uid="{00000000-0005-0000-0000-00003E110000}"/>
    <cellStyle name="Moneda 5 6 4" xfId="2115" xr:uid="{00000000-0005-0000-0000-00003F110000}"/>
    <cellStyle name="Moneda 5 7" xfId="6309" xr:uid="{00000000-0005-0000-0000-000040110000}"/>
    <cellStyle name="Moneda 6" xfId="61" xr:uid="{00000000-0005-0000-0000-000041110000}"/>
    <cellStyle name="Moneda 6 10" xfId="4595" xr:uid="{00000000-0005-0000-0000-000042110000}"/>
    <cellStyle name="Moneda 6 2" xfId="166" xr:uid="{00000000-0005-0000-0000-000043110000}"/>
    <cellStyle name="Moneda 6 2 2" xfId="272" xr:uid="{00000000-0005-0000-0000-000044110000}"/>
    <cellStyle name="Moneda 6 2 2 2" xfId="431" xr:uid="{00000000-0005-0000-0000-000045110000}"/>
    <cellStyle name="Moneda 6 2 2 2 2" xfId="1213" xr:uid="{00000000-0005-0000-0000-000046110000}"/>
    <cellStyle name="Moneda 6 2 2 2 2 2" xfId="2052" xr:uid="{00000000-0005-0000-0000-000047110000}"/>
    <cellStyle name="Moneda 6 2 2 2 3" xfId="1653" xr:uid="{00000000-0005-0000-0000-000048110000}"/>
    <cellStyle name="Moneda 6 2 2 2 3 2" xfId="6233" xr:uid="{00000000-0005-0000-0000-000049110000}"/>
    <cellStyle name="Moneda 6 2 2 2 4" xfId="5235" xr:uid="{00000000-0005-0000-0000-00004A110000}"/>
    <cellStyle name="Moneda 6 2 2 3" xfId="790" xr:uid="{00000000-0005-0000-0000-00004B110000}"/>
    <cellStyle name="Moneda 6 2 2 3 2" xfId="5528" xr:uid="{00000000-0005-0000-0000-00004C110000}"/>
    <cellStyle name="Moneda 6 2 2 4" xfId="976" xr:uid="{00000000-0005-0000-0000-00004D110000}"/>
    <cellStyle name="Moneda 6 2 2 4 2" xfId="1816" xr:uid="{00000000-0005-0000-0000-00004E110000}"/>
    <cellStyle name="Moneda 6 2 2 5" xfId="1478" xr:uid="{00000000-0005-0000-0000-00004F110000}"/>
    <cellStyle name="Moneda 6 2 2 6" xfId="4774" xr:uid="{00000000-0005-0000-0000-000050110000}"/>
    <cellStyle name="Moneda 6 2 3" xfId="432" xr:uid="{00000000-0005-0000-0000-000051110000}"/>
    <cellStyle name="Moneda 6 2 3 2" xfId="4539" xr:uid="{00000000-0005-0000-0000-000052110000}"/>
    <cellStyle name="Moneda 6 2 3 2 2" xfId="5728" xr:uid="{00000000-0005-0000-0000-000053110000}"/>
    <cellStyle name="Moneda 6 2 3 2 3" xfId="5358" xr:uid="{00000000-0005-0000-0000-000054110000}"/>
    <cellStyle name="Moneda 6 2 3 3" xfId="4874" xr:uid="{00000000-0005-0000-0000-000055110000}"/>
    <cellStyle name="Moneda 6 2 3 3 2" xfId="5596" xr:uid="{00000000-0005-0000-0000-000056110000}"/>
    <cellStyle name="Moneda 6 2 3 4" xfId="4967" xr:uid="{00000000-0005-0000-0000-000057110000}"/>
    <cellStyle name="Moneda 6 2 3 5" xfId="4458" xr:uid="{00000000-0005-0000-0000-000058110000}"/>
    <cellStyle name="Moneda 6 2 3 6" xfId="5858" xr:uid="{00000000-0005-0000-0000-000059110000}"/>
    <cellStyle name="Moneda 6 2 3 7" xfId="570" xr:uid="{00000000-0005-0000-0000-00005A110000}"/>
    <cellStyle name="Moneda 6 2 4" xfId="791" xr:uid="{00000000-0005-0000-0000-00005B110000}"/>
    <cellStyle name="Moneda 6 2 4 2" xfId="1214" xr:uid="{00000000-0005-0000-0000-00005C110000}"/>
    <cellStyle name="Moneda 6 2 4 2 2" xfId="2053" xr:uid="{00000000-0005-0000-0000-00005D110000}"/>
    <cellStyle name="Moneda 6 2 4 3" xfId="1654" xr:uid="{00000000-0005-0000-0000-00005E110000}"/>
    <cellStyle name="Moneda 6 2 4 4" xfId="5419" xr:uid="{00000000-0005-0000-0000-00005F110000}"/>
    <cellStyle name="Moneda 6 2 4 5" xfId="4480" xr:uid="{00000000-0005-0000-0000-000060110000}"/>
    <cellStyle name="Moneda 6 2 5" xfId="789" xr:uid="{00000000-0005-0000-0000-000061110000}"/>
    <cellStyle name="Moneda 6 2 5 2" xfId="4834" xr:uid="{00000000-0005-0000-0000-000062110000}"/>
    <cellStyle name="Moneda 6 2 5 2 2" xfId="5674" xr:uid="{00000000-0005-0000-0000-000063110000}"/>
    <cellStyle name="Moneda 6 2 5 3" xfId="5131" xr:uid="{00000000-0005-0000-0000-000064110000}"/>
    <cellStyle name="Moneda 6 2 5 4" xfId="4518" xr:uid="{00000000-0005-0000-0000-000065110000}"/>
    <cellStyle name="Moneda 6 2 6" xfId="1358" xr:uid="{00000000-0005-0000-0000-000066110000}"/>
    <cellStyle name="Moneda 6 2 7" xfId="4639" xr:uid="{00000000-0005-0000-0000-000067110000}"/>
    <cellStyle name="Moneda 6 2 8" xfId="5840" xr:uid="{00000000-0005-0000-0000-000068110000}"/>
    <cellStyle name="Moneda 6 2 9" xfId="536" xr:uid="{00000000-0005-0000-0000-000069110000}"/>
    <cellStyle name="Moneda 6 3" xfId="167" xr:uid="{00000000-0005-0000-0000-00006A110000}"/>
    <cellStyle name="Moneda 6 3 2" xfId="433" xr:uid="{00000000-0005-0000-0000-00006B110000}"/>
    <cellStyle name="Moneda 6 3 2 2" xfId="794" xr:uid="{00000000-0005-0000-0000-00006C110000}"/>
    <cellStyle name="Moneda 6 3 2 2 2" xfId="1215" xr:uid="{00000000-0005-0000-0000-00006D110000}"/>
    <cellStyle name="Moneda 6 3 2 2 2 2" xfId="2054" xr:uid="{00000000-0005-0000-0000-00006E110000}"/>
    <cellStyle name="Moneda 6 3 2 2 3" xfId="1655" xr:uid="{00000000-0005-0000-0000-00006F110000}"/>
    <cellStyle name="Moneda 6 3 2 2 4" xfId="5234" xr:uid="{00000000-0005-0000-0000-000070110000}"/>
    <cellStyle name="Moneda 6 3 2 3" xfId="793" xr:uid="{00000000-0005-0000-0000-000071110000}"/>
    <cellStyle name="Moneda 6 3 2 3 2" xfId="5527" xr:uid="{00000000-0005-0000-0000-000072110000}"/>
    <cellStyle name="Moneda 6 3 2 4" xfId="1089" xr:uid="{00000000-0005-0000-0000-000073110000}"/>
    <cellStyle name="Moneda 6 3 2 4 2" xfId="1929" xr:uid="{00000000-0005-0000-0000-000074110000}"/>
    <cellStyle name="Moneda 6 3 2 5" xfId="1477" xr:uid="{00000000-0005-0000-0000-000075110000}"/>
    <cellStyle name="Moneda 6 3 2 6" xfId="4773" xr:uid="{00000000-0005-0000-0000-000076110000}"/>
    <cellStyle name="Moneda 6 3 3" xfId="434" xr:uid="{00000000-0005-0000-0000-000077110000}"/>
    <cellStyle name="Moneda 6 3 3 2" xfId="1216" xr:uid="{00000000-0005-0000-0000-000078110000}"/>
    <cellStyle name="Moneda 6 3 3 2 2" xfId="2055" xr:uid="{00000000-0005-0000-0000-000079110000}"/>
    <cellStyle name="Moneda 6 3 3 2 3" xfId="5357" xr:uid="{00000000-0005-0000-0000-00007A110000}"/>
    <cellStyle name="Moneda 6 3 3 3" xfId="1656" xr:uid="{00000000-0005-0000-0000-00007B110000}"/>
    <cellStyle name="Moneda 6 3 3 3 2" xfId="6149" xr:uid="{00000000-0005-0000-0000-00007C110000}"/>
    <cellStyle name="Moneda 6 3 3 4" xfId="4966" xr:uid="{00000000-0005-0000-0000-00007D110000}"/>
    <cellStyle name="Moneda 6 3 4" xfId="792" xr:uid="{00000000-0005-0000-0000-00007E110000}"/>
    <cellStyle name="Moneda 6 3 4 2" xfId="6123" xr:uid="{00000000-0005-0000-0000-00007F110000}"/>
    <cellStyle name="Moneda 6 3 4 3" xfId="6278" xr:uid="{00000000-0005-0000-0000-000080110000}"/>
    <cellStyle name="Moneda 6 3 5" xfId="975" xr:uid="{00000000-0005-0000-0000-000081110000}"/>
    <cellStyle name="Moneda 6 3 5 2" xfId="1815" xr:uid="{00000000-0005-0000-0000-000082110000}"/>
    <cellStyle name="Moneda 6 3 5 3" xfId="5130" xr:uid="{00000000-0005-0000-0000-000083110000}"/>
    <cellStyle name="Moneda 6 3 6" xfId="1357" xr:uid="{00000000-0005-0000-0000-000084110000}"/>
    <cellStyle name="Moneda 6 3 7" xfId="4638" xr:uid="{00000000-0005-0000-0000-000085110000}"/>
    <cellStyle name="Moneda 6 4" xfId="435" xr:uid="{00000000-0005-0000-0000-000086110000}"/>
    <cellStyle name="Moneda 6 4 2" xfId="5811" xr:uid="{00000000-0005-0000-0000-000087110000}"/>
    <cellStyle name="Moneda 6 4 2 2" xfId="6265" xr:uid="{00000000-0005-0000-0000-000088110000}"/>
    <cellStyle name="Moneda 6 4 3" xfId="5849" xr:uid="{00000000-0005-0000-0000-000089110000}"/>
    <cellStyle name="Moneda 6 4 3 2" xfId="6077" xr:uid="{00000000-0005-0000-0000-00008A110000}"/>
    <cellStyle name="Moneda 6 4 3 3" xfId="6279" xr:uid="{00000000-0005-0000-0000-00008B110000}"/>
    <cellStyle name="Moneda 6 4 4" xfId="5914" xr:uid="{00000000-0005-0000-0000-00008C110000}"/>
    <cellStyle name="Moneda 6 4 5" xfId="551" xr:uid="{00000000-0005-0000-0000-00008D110000}"/>
    <cellStyle name="Moneda 6 5" xfId="436" xr:uid="{00000000-0005-0000-0000-00008E110000}"/>
    <cellStyle name="Moneda 6 5 2" xfId="796" xr:uid="{00000000-0005-0000-0000-00008F110000}"/>
    <cellStyle name="Moneda 6 5 2 2" xfId="1217" xr:uid="{00000000-0005-0000-0000-000090110000}"/>
    <cellStyle name="Moneda 6 5 2 2 2" xfId="2056" xr:uid="{00000000-0005-0000-0000-000091110000}"/>
    <cellStyle name="Moneda 6 5 2 3" xfId="1657" xr:uid="{00000000-0005-0000-0000-000092110000}"/>
    <cellStyle name="Moneda 6 5 2 4" xfId="5191" xr:uid="{00000000-0005-0000-0000-000093110000}"/>
    <cellStyle name="Moneda 6 5 3" xfId="795" xr:uid="{00000000-0005-0000-0000-000094110000}"/>
    <cellStyle name="Moneda 6 5 3 2" xfId="5499" xr:uid="{00000000-0005-0000-0000-000095110000}"/>
    <cellStyle name="Moneda 6 5 4" xfId="1047" xr:uid="{00000000-0005-0000-0000-000096110000}"/>
    <cellStyle name="Moneda 6 5 4 2" xfId="1887" xr:uid="{00000000-0005-0000-0000-000097110000}"/>
    <cellStyle name="Moneda 6 5 5" xfId="1435" xr:uid="{00000000-0005-0000-0000-000098110000}"/>
    <cellStyle name="Moneda 6 5 6" xfId="4731" xr:uid="{00000000-0005-0000-0000-000099110000}"/>
    <cellStyle name="Moneda 6 6" xfId="797" xr:uid="{00000000-0005-0000-0000-00009A110000}"/>
    <cellStyle name="Moneda 6 6 2" xfId="798" xr:uid="{00000000-0005-0000-0000-00009B110000}"/>
    <cellStyle name="Moneda 6 6 2 2" xfId="1218" xr:uid="{00000000-0005-0000-0000-00009C110000}"/>
    <cellStyle name="Moneda 6 6 2 2 2" xfId="2057" xr:uid="{00000000-0005-0000-0000-00009D110000}"/>
    <cellStyle name="Moneda 6 6 2 3" xfId="1659" xr:uid="{00000000-0005-0000-0000-00009E110000}"/>
    <cellStyle name="Moneda 6 6 2 4" xfId="5314" xr:uid="{00000000-0005-0000-0000-00009F110000}"/>
    <cellStyle name="Moneda 6 6 3" xfId="1658" xr:uid="{00000000-0005-0000-0000-0000A0110000}"/>
    <cellStyle name="Moneda 6 6 3 2" xfId="5580" xr:uid="{00000000-0005-0000-0000-0000A1110000}"/>
    <cellStyle name="Moneda 6 6 4" xfId="1316" xr:uid="{00000000-0005-0000-0000-0000A2110000}"/>
    <cellStyle name="Moneda 6 6 5" xfId="4823" xr:uid="{00000000-0005-0000-0000-0000A3110000}"/>
    <cellStyle name="Moneda 6 6 6" xfId="4923" xr:uid="{00000000-0005-0000-0000-0000A4110000}"/>
    <cellStyle name="Moneda 6 7" xfId="933" xr:uid="{00000000-0005-0000-0000-0000A5110000}"/>
    <cellStyle name="Moneda 6 7 2" xfId="1773" xr:uid="{00000000-0005-0000-0000-0000A6110000}"/>
    <cellStyle name="Moneda 6 7 3" xfId="5418" xr:uid="{00000000-0005-0000-0000-0000A7110000}"/>
    <cellStyle name="Moneda 6 7 4" xfId="4489" xr:uid="{00000000-0005-0000-0000-0000A8110000}"/>
    <cellStyle name="Moneda 6 8" xfId="4510" xr:uid="{00000000-0005-0000-0000-0000A9110000}"/>
    <cellStyle name="Moneda 6 8 2" xfId="5667" xr:uid="{00000000-0005-0000-0000-0000AA110000}"/>
    <cellStyle name="Moneda 6 8 3" xfId="5098" xr:uid="{00000000-0005-0000-0000-0000AB110000}"/>
    <cellStyle name="Moneda 6 9" xfId="5465" xr:uid="{00000000-0005-0000-0000-0000AC110000}"/>
    <cellStyle name="Moneda 7" xfId="168" xr:uid="{00000000-0005-0000-0000-0000AD110000}"/>
    <cellStyle name="Moneda 7 10" xfId="1285" xr:uid="{00000000-0005-0000-0000-0000AE110000}"/>
    <cellStyle name="Moneda 7 11" xfId="5835" xr:uid="{00000000-0005-0000-0000-0000AF110000}"/>
    <cellStyle name="Moneda 7 12" xfId="529" xr:uid="{00000000-0005-0000-0000-0000B0110000}"/>
    <cellStyle name="Moneda 7 2" xfId="273" xr:uid="{00000000-0005-0000-0000-0000B1110000}"/>
    <cellStyle name="Moneda 7 2 10" xfId="539" xr:uid="{00000000-0005-0000-0000-0000B2110000}"/>
    <cellStyle name="Moneda 7 2 2" xfId="573" xr:uid="{00000000-0005-0000-0000-0000B3110000}"/>
    <cellStyle name="Moneda 7 2 2 2" xfId="802" xr:uid="{00000000-0005-0000-0000-0000B4110000}"/>
    <cellStyle name="Moneda 7 2 2 2 2" xfId="1219" xr:uid="{00000000-0005-0000-0000-0000B5110000}"/>
    <cellStyle name="Moneda 7 2 2 2 2 2" xfId="2058" xr:uid="{00000000-0005-0000-0000-0000B6110000}"/>
    <cellStyle name="Moneda 7 2 2 2 3" xfId="1660" xr:uid="{00000000-0005-0000-0000-0000B7110000}"/>
    <cellStyle name="Moneda 7 2 2 2 4" xfId="5258" xr:uid="{00000000-0005-0000-0000-0000B8110000}"/>
    <cellStyle name="Moneda 7 2 2 3" xfId="801" xr:uid="{00000000-0005-0000-0000-0000B9110000}"/>
    <cellStyle name="Moneda 7 2 2 3 2" xfId="5536" xr:uid="{00000000-0005-0000-0000-0000BA110000}"/>
    <cellStyle name="Moneda 7 2 2 4" xfId="1052" xr:uid="{00000000-0005-0000-0000-0000BB110000}"/>
    <cellStyle name="Moneda 7 2 2 4 2" xfId="1892" xr:uid="{00000000-0005-0000-0000-0000BC110000}"/>
    <cellStyle name="Moneda 7 2 2 5" xfId="1440" xr:uid="{00000000-0005-0000-0000-0000BD110000}"/>
    <cellStyle name="Moneda 7 2 2 6" xfId="4797" xr:uid="{00000000-0005-0000-0000-0000BE110000}"/>
    <cellStyle name="Moneda 7 2 3" xfId="803" xr:uid="{00000000-0005-0000-0000-0000BF110000}"/>
    <cellStyle name="Moneda 7 2 3 2" xfId="1220" xr:uid="{00000000-0005-0000-0000-0000C0110000}"/>
    <cellStyle name="Moneda 7 2 3 2 2" xfId="2059" xr:uid="{00000000-0005-0000-0000-0000C1110000}"/>
    <cellStyle name="Moneda 7 2 3 2 3" xfId="5381" xr:uid="{00000000-0005-0000-0000-0000C2110000}"/>
    <cellStyle name="Moneda 7 2 3 3" xfId="1661" xr:uid="{00000000-0005-0000-0000-0000C3110000}"/>
    <cellStyle name="Moneda 7 2 3 4" xfId="4990" xr:uid="{00000000-0005-0000-0000-0000C4110000}"/>
    <cellStyle name="Moneda 7 2 4" xfId="800" xr:uid="{00000000-0005-0000-0000-0000C5110000}"/>
    <cellStyle name="Moneda 7 2 5" xfId="938" xr:uid="{00000000-0005-0000-0000-0000C6110000}"/>
    <cellStyle name="Moneda 7 2 5 2" xfId="1778" xr:uid="{00000000-0005-0000-0000-0000C7110000}"/>
    <cellStyle name="Moneda 7 2 5 3" xfId="5140" xr:uid="{00000000-0005-0000-0000-0000C8110000}"/>
    <cellStyle name="Moneda 7 2 6" xfId="1381" xr:uid="{00000000-0005-0000-0000-0000C9110000}"/>
    <cellStyle name="Moneda 7 2 7" xfId="4662" xr:uid="{00000000-0005-0000-0000-0000CA110000}"/>
    <cellStyle name="Moneda 7 2 8" xfId="5790" xr:uid="{00000000-0005-0000-0000-0000CB110000}"/>
    <cellStyle name="Moneda 7 2 9" xfId="5843" xr:uid="{00000000-0005-0000-0000-0000CC110000}"/>
    <cellStyle name="Moneda 7 3" xfId="553" xr:uid="{00000000-0005-0000-0000-0000CD110000}"/>
    <cellStyle name="Moneda 7 3 2" xfId="585" xr:uid="{00000000-0005-0000-0000-0000CE110000}"/>
    <cellStyle name="Moneda 7 3 2 2" xfId="806" xr:uid="{00000000-0005-0000-0000-0000CF110000}"/>
    <cellStyle name="Moneda 7 3 2 2 2" xfId="1221" xr:uid="{00000000-0005-0000-0000-0000D0110000}"/>
    <cellStyle name="Moneda 7 3 2 2 2 2" xfId="2060" xr:uid="{00000000-0005-0000-0000-0000D1110000}"/>
    <cellStyle name="Moneda 7 3 2 2 3" xfId="1662" xr:uid="{00000000-0005-0000-0000-0000D2110000}"/>
    <cellStyle name="Moneda 7 3 2 2 4" xfId="5268" xr:uid="{00000000-0005-0000-0000-0000D3110000}"/>
    <cellStyle name="Moneda 7 3 2 3" xfId="805" xr:uid="{00000000-0005-0000-0000-0000D4110000}"/>
    <cellStyle name="Moneda 7 3 2 3 2" xfId="5544" xr:uid="{00000000-0005-0000-0000-0000D5110000}"/>
    <cellStyle name="Moneda 7 3 2 4" xfId="1109" xr:uid="{00000000-0005-0000-0000-0000D6110000}"/>
    <cellStyle name="Moneda 7 3 2 4 2" xfId="1949" xr:uid="{00000000-0005-0000-0000-0000D7110000}"/>
    <cellStyle name="Moneda 7 3 2 5" xfId="1504" xr:uid="{00000000-0005-0000-0000-0000D8110000}"/>
    <cellStyle name="Moneda 7 3 2 6" xfId="4807" xr:uid="{00000000-0005-0000-0000-0000D9110000}"/>
    <cellStyle name="Moneda 7 3 3" xfId="807" xr:uid="{00000000-0005-0000-0000-0000DA110000}"/>
    <cellStyle name="Moneda 7 3 3 2" xfId="1222" xr:uid="{00000000-0005-0000-0000-0000DB110000}"/>
    <cellStyle name="Moneda 7 3 3 2 2" xfId="2061" xr:uid="{00000000-0005-0000-0000-0000DC110000}"/>
    <cellStyle name="Moneda 7 3 3 2 3" xfId="5391" xr:uid="{00000000-0005-0000-0000-0000DD110000}"/>
    <cellStyle name="Moneda 7 3 3 3" xfId="1663" xr:uid="{00000000-0005-0000-0000-0000DE110000}"/>
    <cellStyle name="Moneda 7 3 3 4" xfId="5000" xr:uid="{00000000-0005-0000-0000-0000DF110000}"/>
    <cellStyle name="Moneda 7 3 4" xfId="804" xr:uid="{00000000-0005-0000-0000-0000E0110000}"/>
    <cellStyle name="Moneda 7 3 5" xfId="1003" xr:uid="{00000000-0005-0000-0000-0000E1110000}"/>
    <cellStyle name="Moneda 7 3 5 2" xfId="1843" xr:uid="{00000000-0005-0000-0000-0000E2110000}"/>
    <cellStyle name="Moneda 7 3 5 3" xfId="5148" xr:uid="{00000000-0005-0000-0000-0000E3110000}"/>
    <cellStyle name="Moneda 7 3 6" xfId="1391" xr:uid="{00000000-0005-0000-0000-0000E4110000}"/>
    <cellStyle name="Moneda 7 3 7" xfId="4672" xr:uid="{00000000-0005-0000-0000-0000E5110000}"/>
    <cellStyle name="Moneda 7 4" xfId="543" xr:uid="{00000000-0005-0000-0000-0000E6110000}"/>
    <cellStyle name="Moneda 7 5" xfId="565" xr:uid="{00000000-0005-0000-0000-0000E7110000}"/>
    <cellStyle name="Moneda 7 6" xfId="808" xr:uid="{00000000-0005-0000-0000-0000E8110000}"/>
    <cellStyle name="Moneda 7 7" xfId="809" xr:uid="{00000000-0005-0000-0000-0000E9110000}"/>
    <cellStyle name="Moneda 7 7 2" xfId="810" xr:uid="{00000000-0005-0000-0000-0000EA110000}"/>
    <cellStyle name="Moneda 7 7 3" xfId="811" xr:uid="{00000000-0005-0000-0000-0000EB110000}"/>
    <cellStyle name="Moneda 7 8" xfId="812" xr:uid="{00000000-0005-0000-0000-0000EC110000}"/>
    <cellStyle name="Moneda 7 8 2" xfId="1224" xr:uid="{00000000-0005-0000-0000-0000ED110000}"/>
    <cellStyle name="Moneda 7 8 2 2" xfId="2062" xr:uid="{00000000-0005-0000-0000-0000EE110000}"/>
    <cellStyle name="Moneda 7 8 3" xfId="1664" xr:uid="{00000000-0005-0000-0000-0000EF110000}"/>
    <cellStyle name="Moneda 7 9" xfId="799" xr:uid="{00000000-0005-0000-0000-0000F0110000}"/>
    <cellStyle name="Moneda 8" xfId="169" xr:uid="{00000000-0005-0000-0000-0000F1110000}"/>
    <cellStyle name="Moneda 8 2" xfId="814" xr:uid="{00000000-0005-0000-0000-0000F2110000}"/>
    <cellStyle name="Moneda 8 3" xfId="815" xr:uid="{00000000-0005-0000-0000-0000F3110000}"/>
    <cellStyle name="Moneda 8 3 2" xfId="1225" xr:uid="{00000000-0005-0000-0000-0000F4110000}"/>
    <cellStyle name="Moneda 8 3 2 2" xfId="2063" xr:uid="{00000000-0005-0000-0000-0000F5110000}"/>
    <cellStyle name="Moneda 8 3 3" xfId="1665" xr:uid="{00000000-0005-0000-0000-0000F6110000}"/>
    <cellStyle name="Moneda 8 4" xfId="813" xr:uid="{00000000-0005-0000-0000-0000F7110000}"/>
    <cellStyle name="Moneda 8 5" xfId="1303" xr:uid="{00000000-0005-0000-0000-0000F8110000}"/>
    <cellStyle name="Moneda 9" xfId="170" xr:uid="{00000000-0005-0000-0000-0000F9110000}"/>
    <cellStyle name="Moneda 9 2" xfId="437" xr:uid="{00000000-0005-0000-0000-0000FA110000}"/>
    <cellStyle name="Moneda 9 2 2" xfId="818" xr:uid="{00000000-0005-0000-0000-0000FB110000}"/>
    <cellStyle name="Moneda 9 2 2 2" xfId="1226" xr:uid="{00000000-0005-0000-0000-0000FC110000}"/>
    <cellStyle name="Moneda 9 2 2 2 2" xfId="2064" xr:uid="{00000000-0005-0000-0000-0000FD110000}"/>
    <cellStyle name="Moneda 9 2 2 3" xfId="1666" xr:uid="{00000000-0005-0000-0000-0000FE110000}"/>
    <cellStyle name="Moneda 9 2 2 4" xfId="5213" xr:uid="{00000000-0005-0000-0000-0000FF110000}"/>
    <cellStyle name="Moneda 9 2 3" xfId="817" xr:uid="{00000000-0005-0000-0000-000000120000}"/>
    <cellStyle name="Moneda 9 2 3 2" xfId="5506" xr:uid="{00000000-0005-0000-0000-000001120000}"/>
    <cellStyle name="Moneda 9 2 4" xfId="1070" xr:uid="{00000000-0005-0000-0000-000002120000}"/>
    <cellStyle name="Moneda 9 2 4 2" xfId="1910" xr:uid="{00000000-0005-0000-0000-000003120000}"/>
    <cellStyle name="Moneda 9 2 5" xfId="1458" xr:uid="{00000000-0005-0000-0000-000004120000}"/>
    <cellStyle name="Moneda 9 2 6" xfId="4752" xr:uid="{00000000-0005-0000-0000-000005120000}"/>
    <cellStyle name="Moneda 9 3" xfId="438" xr:uid="{00000000-0005-0000-0000-000006120000}"/>
    <cellStyle name="Moneda 9 3 2" xfId="1227" xr:uid="{00000000-0005-0000-0000-000007120000}"/>
    <cellStyle name="Moneda 9 3 2 2" xfId="2065" xr:uid="{00000000-0005-0000-0000-000008120000}"/>
    <cellStyle name="Moneda 9 3 2 3" xfId="5336" xr:uid="{00000000-0005-0000-0000-000009120000}"/>
    <cellStyle name="Moneda 9 3 3" xfId="1667" xr:uid="{00000000-0005-0000-0000-00000A120000}"/>
    <cellStyle name="Moneda 9 3 3 2" xfId="6093" xr:uid="{00000000-0005-0000-0000-00000B120000}"/>
    <cellStyle name="Moneda 9 3 4" xfId="4945" xr:uid="{00000000-0005-0000-0000-00000C120000}"/>
    <cellStyle name="Moneda 9 4" xfId="816" xr:uid="{00000000-0005-0000-0000-00000D120000}"/>
    <cellStyle name="Moneda 9 4 2" xfId="6040" xr:uid="{00000000-0005-0000-0000-00000E120000}"/>
    <cellStyle name="Moneda 9 4 3" xfId="5982" xr:uid="{00000000-0005-0000-0000-00000F120000}"/>
    <cellStyle name="Moneda 9 5" xfId="956" xr:uid="{00000000-0005-0000-0000-000010120000}"/>
    <cellStyle name="Moneda 9 5 2" xfId="1796" xr:uid="{00000000-0005-0000-0000-000011120000}"/>
    <cellStyle name="Moneda 9 5 3" xfId="5105" xr:uid="{00000000-0005-0000-0000-000012120000}"/>
    <cellStyle name="Moneda 9 6" xfId="1336" xr:uid="{00000000-0005-0000-0000-000013120000}"/>
    <cellStyle name="Moneda 9 7" xfId="4617" xr:uid="{00000000-0005-0000-0000-000014120000}"/>
    <cellStyle name="Neutral" xfId="8" builtinId="28" customBuiltin="1"/>
    <cellStyle name="Normal" xfId="0" builtinId="0"/>
    <cellStyle name="Normal 10" xfId="60" xr:uid="{00000000-0005-0000-0000-000017120000}"/>
    <cellStyle name="Normal 10 10" xfId="4596" xr:uid="{00000000-0005-0000-0000-000018120000}"/>
    <cellStyle name="Normal 10 2" xfId="171" xr:uid="{00000000-0005-0000-0000-000019120000}"/>
    <cellStyle name="Normal 10 2 2" xfId="274" xr:uid="{00000000-0005-0000-0000-00001A120000}"/>
    <cellStyle name="Normal 10 2 2 2" xfId="439" xr:uid="{00000000-0005-0000-0000-00001B120000}"/>
    <cellStyle name="Normal 10 2 2 2 2" xfId="1668" xr:uid="{00000000-0005-0000-0000-00001C120000}"/>
    <cellStyle name="Normal 10 2 2 2 2 2" xfId="5926" xr:uid="{00000000-0005-0000-0000-00001D120000}"/>
    <cellStyle name="Normal 10 2 2 2 3" xfId="5439" xr:uid="{00000000-0005-0000-0000-00001E120000}"/>
    <cellStyle name="Normal 10 2 2 2 3 2" xfId="6161" xr:uid="{00000000-0005-0000-0000-00001F120000}"/>
    <cellStyle name="Normal 10 2 2 2 4" xfId="5236" xr:uid="{00000000-0005-0000-0000-000020120000}"/>
    <cellStyle name="Normal 10 2 2 3" xfId="977" xr:uid="{00000000-0005-0000-0000-000021120000}"/>
    <cellStyle name="Normal 10 2 2 3 2" xfId="1817" xr:uid="{00000000-0005-0000-0000-000022120000}"/>
    <cellStyle name="Normal 10 2 2 3 3" xfId="4861" xr:uid="{00000000-0005-0000-0000-000023120000}"/>
    <cellStyle name="Normal 10 2 2 4" xfId="1479" xr:uid="{00000000-0005-0000-0000-000024120000}"/>
    <cellStyle name="Normal 10 2 2 4 2" xfId="5943" xr:uid="{00000000-0005-0000-0000-000025120000}"/>
    <cellStyle name="Normal 10 2 2 5" xfId="4775" xr:uid="{00000000-0005-0000-0000-000026120000}"/>
    <cellStyle name="Normal 10 2 3" xfId="440" xr:uid="{00000000-0005-0000-0000-000027120000}"/>
    <cellStyle name="Normal 10 2 3 2" xfId="5813" xr:uid="{00000000-0005-0000-0000-000028120000}"/>
    <cellStyle name="Normal 10 2 3 2 2" xfId="5899" xr:uid="{00000000-0005-0000-0000-000029120000}"/>
    <cellStyle name="Normal 10 2 3 3" xfId="5855" xr:uid="{00000000-0005-0000-0000-00002A120000}"/>
    <cellStyle name="Normal 10 2 3 3 2" xfId="6015" xr:uid="{00000000-0005-0000-0000-00002B120000}"/>
    <cellStyle name="Normal 10 2 3 3 3" xfId="6275" xr:uid="{00000000-0005-0000-0000-00002C120000}"/>
    <cellStyle name="Normal 10 2 3 4" xfId="5947" xr:uid="{00000000-0005-0000-0000-00002D120000}"/>
    <cellStyle name="Normal 10 2 3 5" xfId="567" xr:uid="{00000000-0005-0000-0000-00002E120000}"/>
    <cellStyle name="Normal 10 2 4" xfId="819" xr:uid="{00000000-0005-0000-0000-00002F120000}"/>
    <cellStyle name="Normal 10 2 4 2" xfId="1228" xr:uid="{00000000-0005-0000-0000-000030120000}"/>
    <cellStyle name="Normal 10 2 4 2 2" xfId="2066" xr:uid="{00000000-0005-0000-0000-000031120000}"/>
    <cellStyle name="Normal 10 2 4 2 3" xfId="5359" xr:uid="{00000000-0005-0000-0000-000032120000}"/>
    <cellStyle name="Normal 10 2 4 3" xfId="1359" xr:uid="{00000000-0005-0000-0000-000033120000}"/>
    <cellStyle name="Normal 10 2 4 4" xfId="5437" xr:uid="{00000000-0005-0000-0000-000034120000}"/>
    <cellStyle name="Normal 10 2 4 5" xfId="4968" xr:uid="{00000000-0005-0000-0000-000035120000}"/>
    <cellStyle name="Normal 10 2 5" xfId="2167" xr:uid="{00000000-0005-0000-0000-000036120000}"/>
    <cellStyle name="Normal 10 2 5 2" xfId="5653" xr:uid="{00000000-0005-0000-0000-000037120000}"/>
    <cellStyle name="Normal 10 2 5 3" xfId="5438" xr:uid="{00000000-0005-0000-0000-000038120000}"/>
    <cellStyle name="Normal 10 2 5 4" xfId="5061" xr:uid="{00000000-0005-0000-0000-000039120000}"/>
    <cellStyle name="Normal 10 2 6" xfId="5469" xr:uid="{00000000-0005-0000-0000-00003A120000}"/>
    <cellStyle name="Normal 10 2 7" xfId="4640" xr:uid="{00000000-0005-0000-0000-00003B120000}"/>
    <cellStyle name="Normal 10 2 8" xfId="5837" xr:uid="{00000000-0005-0000-0000-00003C120000}"/>
    <cellStyle name="Normal 10 2 9" xfId="531" xr:uid="{00000000-0005-0000-0000-00003D120000}"/>
    <cellStyle name="Normal 10 3" xfId="172" xr:uid="{00000000-0005-0000-0000-00003E120000}"/>
    <cellStyle name="Normal 10 3 2" xfId="173" xr:uid="{00000000-0005-0000-0000-00003F120000}"/>
    <cellStyle name="Normal 10 3 3" xfId="275" xr:uid="{00000000-0005-0000-0000-000040120000}"/>
    <cellStyle name="Normal 10 4" xfId="174" xr:uid="{00000000-0005-0000-0000-000041120000}"/>
    <cellStyle name="Normal 10 4 2" xfId="276" xr:uid="{00000000-0005-0000-0000-000042120000}"/>
    <cellStyle name="Normal 10 5" xfId="175" xr:uid="{00000000-0005-0000-0000-000043120000}"/>
    <cellStyle name="Normal 10 6" xfId="441" xr:uid="{00000000-0005-0000-0000-000044120000}"/>
    <cellStyle name="Normal 10 6 2" xfId="887" xr:uid="{00000000-0005-0000-0000-000045120000}"/>
    <cellStyle name="Normal 10 6 2 2" xfId="1669" xr:uid="{00000000-0005-0000-0000-000046120000}"/>
    <cellStyle name="Normal 10 6 2 3" xfId="5192" xr:uid="{00000000-0005-0000-0000-000047120000}"/>
    <cellStyle name="Normal 10 6 3" xfId="1048" xr:uid="{00000000-0005-0000-0000-000048120000}"/>
    <cellStyle name="Normal 10 6 3 2" xfId="1888" xr:uid="{00000000-0005-0000-0000-000049120000}"/>
    <cellStyle name="Normal 10 6 4" xfId="1436" xr:uid="{00000000-0005-0000-0000-00004A120000}"/>
    <cellStyle name="Normal 10 6 5" xfId="4732" xr:uid="{00000000-0005-0000-0000-00004B120000}"/>
    <cellStyle name="Normal 10 7" xfId="442" xr:uid="{00000000-0005-0000-0000-00004C120000}"/>
    <cellStyle name="Normal 10 7 2" xfId="1229" xr:uid="{00000000-0005-0000-0000-00004D120000}"/>
    <cellStyle name="Normal 10 7 2 2" xfId="2067" xr:uid="{00000000-0005-0000-0000-00004E120000}"/>
    <cellStyle name="Normal 10 7 2 3" xfId="5315" xr:uid="{00000000-0005-0000-0000-00004F120000}"/>
    <cellStyle name="Normal 10 7 3" xfId="1317" xr:uid="{00000000-0005-0000-0000-000050120000}"/>
    <cellStyle name="Normal 10 7 3 2" xfId="6083" xr:uid="{00000000-0005-0000-0000-000051120000}"/>
    <cellStyle name="Normal 10 7 4" xfId="4924" xr:uid="{00000000-0005-0000-0000-000052120000}"/>
    <cellStyle name="Normal 10 8" xfId="934" xr:uid="{00000000-0005-0000-0000-000053120000}"/>
    <cellStyle name="Normal 10 8 2" xfId="1774" xr:uid="{00000000-0005-0000-0000-000054120000}"/>
    <cellStyle name="Normal 10 8 3" xfId="5060" xr:uid="{00000000-0005-0000-0000-000055120000}"/>
    <cellStyle name="Normal 10 9" xfId="5466" xr:uid="{00000000-0005-0000-0000-000056120000}"/>
    <cellStyle name="Normal 11" xfId="59" xr:uid="{00000000-0005-0000-0000-000057120000}"/>
    <cellStyle name="Normal 11 2" xfId="176" xr:uid="{00000000-0005-0000-0000-000058120000}"/>
    <cellStyle name="Normal 11 2 2" xfId="544" xr:uid="{00000000-0005-0000-0000-000059120000}"/>
    <cellStyle name="Normal 11 2 3" xfId="572" xr:uid="{00000000-0005-0000-0000-00005A120000}"/>
    <cellStyle name="Normal 11 2 3 2" xfId="889" xr:uid="{00000000-0005-0000-0000-00005B120000}"/>
    <cellStyle name="Normal 11 2 3 2 2" xfId="1671" xr:uid="{00000000-0005-0000-0000-00005C120000}"/>
    <cellStyle name="Normal 11 2 3 3" xfId="1051" xr:uid="{00000000-0005-0000-0000-00005D120000}"/>
    <cellStyle name="Normal 11 2 3 3 2" xfId="1891" xr:uid="{00000000-0005-0000-0000-00005E120000}"/>
    <cellStyle name="Normal 11 2 3 4" xfId="1439" xr:uid="{00000000-0005-0000-0000-00005F120000}"/>
    <cellStyle name="Normal 11 2 4" xfId="937" xr:uid="{00000000-0005-0000-0000-000060120000}"/>
    <cellStyle name="Normal 11 2 4 2" xfId="1777" xr:uid="{00000000-0005-0000-0000-000061120000}"/>
    <cellStyle name="Normal 11 2 5" xfId="5842" xr:uid="{00000000-0005-0000-0000-000062120000}"/>
    <cellStyle name="Normal 11 2 6" xfId="538" xr:uid="{00000000-0005-0000-0000-000063120000}"/>
    <cellStyle name="Normal 11 3" xfId="443" xr:uid="{00000000-0005-0000-0000-000064120000}"/>
    <cellStyle name="Normal 11 3 2" xfId="579" xr:uid="{00000000-0005-0000-0000-000065120000}"/>
    <cellStyle name="Normal 11 3 2 2" xfId="891" xr:uid="{00000000-0005-0000-0000-000066120000}"/>
    <cellStyle name="Normal 11 3 2 2 2" xfId="1673" xr:uid="{00000000-0005-0000-0000-000067120000}"/>
    <cellStyle name="Normal 11 3 2 2 3" xfId="5257" xr:uid="{00000000-0005-0000-0000-000068120000}"/>
    <cellStyle name="Normal 11 3 2 3" xfId="1099" xr:uid="{00000000-0005-0000-0000-000069120000}"/>
    <cellStyle name="Normal 11 3 2 3 2" xfId="1939" xr:uid="{00000000-0005-0000-0000-00006A120000}"/>
    <cellStyle name="Normal 11 3 2 4" xfId="1494" xr:uid="{00000000-0005-0000-0000-00006B120000}"/>
    <cellStyle name="Normal 11 3 2 5" xfId="4796" xr:uid="{00000000-0005-0000-0000-00006C120000}"/>
    <cellStyle name="Normal 11 3 3" xfId="890" xr:uid="{00000000-0005-0000-0000-00006D120000}"/>
    <cellStyle name="Normal 11 3 3 2" xfId="1672" xr:uid="{00000000-0005-0000-0000-00006E120000}"/>
    <cellStyle name="Normal 11 3 3 2 2" xfId="5742" xr:uid="{00000000-0005-0000-0000-00006F120000}"/>
    <cellStyle name="Normal 11 3 3 2 3" xfId="5380" xr:uid="{00000000-0005-0000-0000-000070120000}"/>
    <cellStyle name="Normal 11 3 3 3" xfId="5610" xr:uid="{00000000-0005-0000-0000-000071120000}"/>
    <cellStyle name="Normal 11 3 3 4" xfId="4989" xr:uid="{00000000-0005-0000-0000-000072120000}"/>
    <cellStyle name="Normal 11 3 4" xfId="993" xr:uid="{00000000-0005-0000-0000-000073120000}"/>
    <cellStyle name="Normal 11 3 4 2" xfId="1833" xr:uid="{00000000-0005-0000-0000-000074120000}"/>
    <cellStyle name="Normal 11 3 4 3" xfId="5063" xr:uid="{00000000-0005-0000-0000-000075120000}"/>
    <cellStyle name="Normal 11 3 5" xfId="1380" xr:uid="{00000000-0005-0000-0000-000076120000}"/>
    <cellStyle name="Normal 11 3 6" xfId="4661" xr:uid="{00000000-0005-0000-0000-000077120000}"/>
    <cellStyle name="Normal 11 4" xfId="444" xr:uid="{00000000-0005-0000-0000-000078120000}"/>
    <cellStyle name="Normal 11 4 2" xfId="584" xr:uid="{00000000-0005-0000-0000-000079120000}"/>
    <cellStyle name="Normal 11 4 2 2" xfId="893" xr:uid="{00000000-0005-0000-0000-00007A120000}"/>
    <cellStyle name="Normal 11 4 2 2 2" xfId="1675" xr:uid="{00000000-0005-0000-0000-00007B120000}"/>
    <cellStyle name="Normal 11 4 2 2 3" xfId="5267" xr:uid="{00000000-0005-0000-0000-00007C120000}"/>
    <cellStyle name="Normal 11 4 2 3" xfId="1108" xr:uid="{00000000-0005-0000-0000-00007D120000}"/>
    <cellStyle name="Normal 11 4 2 3 2" xfId="1948" xr:uid="{00000000-0005-0000-0000-00007E120000}"/>
    <cellStyle name="Normal 11 4 2 4" xfId="1503" xr:uid="{00000000-0005-0000-0000-00007F120000}"/>
    <cellStyle name="Normal 11 4 2 5" xfId="4806" xr:uid="{00000000-0005-0000-0000-000080120000}"/>
    <cellStyle name="Normal 11 4 3" xfId="892" xr:uid="{00000000-0005-0000-0000-000081120000}"/>
    <cellStyle name="Normal 11 4 3 2" xfId="1674" xr:uid="{00000000-0005-0000-0000-000082120000}"/>
    <cellStyle name="Normal 11 4 3 2 2" xfId="5744" xr:uid="{00000000-0005-0000-0000-000083120000}"/>
    <cellStyle name="Normal 11 4 3 2 3" xfId="5390" xr:uid="{00000000-0005-0000-0000-000084120000}"/>
    <cellStyle name="Normal 11 4 3 3" xfId="5612" xr:uid="{00000000-0005-0000-0000-000085120000}"/>
    <cellStyle name="Normal 11 4 3 4" xfId="4999" xr:uid="{00000000-0005-0000-0000-000086120000}"/>
    <cellStyle name="Normal 11 4 4" xfId="1002" xr:uid="{00000000-0005-0000-0000-000087120000}"/>
    <cellStyle name="Normal 11 4 4 2" xfId="1842" xr:uid="{00000000-0005-0000-0000-000088120000}"/>
    <cellStyle name="Normal 11 4 4 3" xfId="5064" xr:uid="{00000000-0005-0000-0000-000089120000}"/>
    <cellStyle name="Normal 11 4 5" xfId="1390" xr:uid="{00000000-0005-0000-0000-00008A120000}"/>
    <cellStyle name="Normal 11 4 6" xfId="4671" xr:uid="{00000000-0005-0000-0000-00008B120000}"/>
    <cellStyle name="Normal 11 5" xfId="888" xr:uid="{00000000-0005-0000-0000-00008C120000}"/>
    <cellStyle name="Normal 11 5 2" xfId="1670" xr:uid="{00000000-0005-0000-0000-00008D120000}"/>
    <cellStyle name="Normal 11 5 2 2" xfId="5684" xr:uid="{00000000-0005-0000-0000-00008E120000}"/>
    <cellStyle name="Normal 11 5 2 3" xfId="5195" xr:uid="{00000000-0005-0000-0000-00008F120000}"/>
    <cellStyle name="Normal 11 5 3" xfId="5501" xr:uid="{00000000-0005-0000-0000-000090120000}"/>
    <cellStyle name="Normal 11 5 4" xfId="4734" xr:uid="{00000000-0005-0000-0000-000091120000}"/>
    <cellStyle name="Normal 11 6" xfId="1284" xr:uid="{00000000-0005-0000-0000-000092120000}"/>
    <cellStyle name="Normal 11 6 2" xfId="4538" xr:uid="{00000000-0005-0000-0000-000093120000}"/>
    <cellStyle name="Normal 11 6 2 2" xfId="5714" xr:uid="{00000000-0005-0000-0000-000094120000}"/>
    <cellStyle name="Normal 11 6 2 3" xfId="5318" xr:uid="{00000000-0005-0000-0000-000095120000}"/>
    <cellStyle name="Normal 11 6 3" xfId="5581" xr:uid="{00000000-0005-0000-0000-000096120000}"/>
    <cellStyle name="Normal 11 6 4" xfId="4927" xr:uid="{00000000-0005-0000-0000-000097120000}"/>
    <cellStyle name="Normal 11 7" xfId="4502" xr:uid="{00000000-0005-0000-0000-000098120000}"/>
    <cellStyle name="Normal 11 7 2" xfId="5654" xr:uid="{00000000-0005-0000-0000-000099120000}"/>
    <cellStyle name="Normal 11 7 3" xfId="5062" xr:uid="{00000000-0005-0000-0000-00009A120000}"/>
    <cellStyle name="Normal 11 8" xfId="5468" xr:uid="{00000000-0005-0000-0000-00009B120000}"/>
    <cellStyle name="Normal 11 9" xfId="4599" xr:uid="{00000000-0005-0000-0000-00009C120000}"/>
    <cellStyle name="Normal 12" xfId="177" xr:uid="{00000000-0005-0000-0000-00009D120000}"/>
    <cellStyle name="Normal 12 2" xfId="277" xr:uid="{00000000-0005-0000-0000-00009E120000}"/>
    <cellStyle name="Normal 12 2 2" xfId="445" xr:uid="{00000000-0005-0000-0000-00009F120000}"/>
    <cellStyle name="Normal 12 2 2 2" xfId="1676" xr:uid="{00000000-0005-0000-0000-0000A0120000}"/>
    <cellStyle name="Normal 12 2 2 2 2" xfId="6182" xr:uid="{00000000-0005-0000-0000-0000A1120000}"/>
    <cellStyle name="Normal 12 2 2 3" xfId="5237" xr:uid="{00000000-0005-0000-0000-0000A2120000}"/>
    <cellStyle name="Normal 12 2 2 3 2" xfId="6104" xr:uid="{00000000-0005-0000-0000-0000A3120000}"/>
    <cellStyle name="Normal 12 2 2 4" xfId="5989" xr:uid="{00000000-0005-0000-0000-0000A4120000}"/>
    <cellStyle name="Normal 12 2 3" xfId="978" xr:uid="{00000000-0005-0000-0000-0000A5120000}"/>
    <cellStyle name="Normal 12 2 3 2" xfId="1818" xr:uid="{00000000-0005-0000-0000-0000A6120000}"/>
    <cellStyle name="Normal 12 2 4" xfId="1480" xr:uid="{00000000-0005-0000-0000-0000A7120000}"/>
    <cellStyle name="Normal 12 2 4 2" xfId="6058" xr:uid="{00000000-0005-0000-0000-0000A8120000}"/>
    <cellStyle name="Normal 12 2 5" xfId="4776" xr:uid="{00000000-0005-0000-0000-0000A9120000}"/>
    <cellStyle name="Normal 12 3" xfId="446" xr:uid="{00000000-0005-0000-0000-0000AA120000}"/>
    <cellStyle name="Normal 12 3 2" xfId="595" xr:uid="{00000000-0005-0000-0000-0000AB120000}"/>
    <cellStyle name="Normal 12 3 2 2" xfId="4830" xr:uid="{00000000-0005-0000-0000-0000AC120000}"/>
    <cellStyle name="Normal 12 3 2 2 2" xfId="5729" xr:uid="{00000000-0005-0000-0000-0000AD120000}"/>
    <cellStyle name="Normal 12 3 2 3" xfId="5360" xr:uid="{00000000-0005-0000-0000-0000AE120000}"/>
    <cellStyle name="Normal 12 3 2 4" xfId="4540" xr:uid="{00000000-0005-0000-0000-0000AF120000}"/>
    <cellStyle name="Normal 12 3 3" xfId="4698" xr:uid="{00000000-0005-0000-0000-0000B0120000}"/>
    <cellStyle name="Normal 12 3 3 2" xfId="5597" xr:uid="{00000000-0005-0000-0000-0000B1120000}"/>
    <cellStyle name="Normal 12 3 4" xfId="4969" xr:uid="{00000000-0005-0000-0000-0000B2120000}"/>
    <cellStyle name="Normal 12 3 5" xfId="4460" xr:uid="{00000000-0005-0000-0000-0000B3120000}"/>
    <cellStyle name="Normal 12 3 6" xfId="5856" xr:uid="{00000000-0005-0000-0000-0000B4120000}"/>
    <cellStyle name="Normal 12 3 7" xfId="568" xr:uid="{00000000-0005-0000-0000-0000B5120000}"/>
    <cellStyle name="Normal 12 4" xfId="820" xr:uid="{00000000-0005-0000-0000-0000B6120000}"/>
    <cellStyle name="Normal 12 4 2" xfId="1230" xr:uid="{00000000-0005-0000-0000-0000B7120000}"/>
    <cellStyle name="Normal 12 4 2 2" xfId="2068" xr:uid="{00000000-0005-0000-0000-0000B8120000}"/>
    <cellStyle name="Normal 12 4 3" xfId="1360" xr:uid="{00000000-0005-0000-0000-0000B9120000}"/>
    <cellStyle name="Normal 12 4 4" xfId="5065" xr:uid="{00000000-0005-0000-0000-0000BA120000}"/>
    <cellStyle name="Normal 12 5" xfId="821" xr:uid="{00000000-0005-0000-0000-0000BB120000}"/>
    <cellStyle name="Normal 12 5 2" xfId="5470" xr:uid="{00000000-0005-0000-0000-0000BC120000}"/>
    <cellStyle name="Normal 12 6" xfId="1286" xr:uid="{00000000-0005-0000-0000-0000BD120000}"/>
    <cellStyle name="Normal 12 6 2" xfId="5764" xr:uid="{00000000-0005-0000-0000-0000BE120000}"/>
    <cellStyle name="Normal 12 6 3" xfId="2169" xr:uid="{00000000-0005-0000-0000-0000BF120000}"/>
    <cellStyle name="Normal 12 7" xfId="4641" xr:uid="{00000000-0005-0000-0000-0000C0120000}"/>
    <cellStyle name="Normal 12 8" xfId="5838" xr:uid="{00000000-0005-0000-0000-0000C1120000}"/>
    <cellStyle name="Normal 12 9" xfId="532" xr:uid="{00000000-0005-0000-0000-0000C2120000}"/>
    <cellStyle name="Normal 13" xfId="178" xr:uid="{00000000-0005-0000-0000-0000C3120000}"/>
    <cellStyle name="Normal 13 2" xfId="447" xr:uid="{00000000-0005-0000-0000-0000C4120000}"/>
    <cellStyle name="Normal 13 2 2" xfId="894" xr:uid="{00000000-0005-0000-0000-0000C5120000}"/>
    <cellStyle name="Normal 13 2 2 2" xfId="1678" xr:uid="{00000000-0005-0000-0000-0000C6120000}"/>
    <cellStyle name="Normal 13 2 2 3" xfId="5211" xr:uid="{00000000-0005-0000-0000-0000C7120000}"/>
    <cellStyle name="Normal 13 2 3" xfId="1068" xr:uid="{00000000-0005-0000-0000-0000C8120000}"/>
    <cellStyle name="Normal 13 2 3 2" xfId="1908" xr:uid="{00000000-0005-0000-0000-0000C9120000}"/>
    <cellStyle name="Normal 13 2 4" xfId="1456" xr:uid="{00000000-0005-0000-0000-0000CA120000}"/>
    <cellStyle name="Normal 13 2 5" xfId="4750" xr:uid="{00000000-0005-0000-0000-0000CB120000}"/>
    <cellStyle name="Normal 13 3" xfId="448" xr:uid="{00000000-0005-0000-0000-0000CC120000}"/>
    <cellStyle name="Normal 13 3 2" xfId="1677" xr:uid="{00000000-0005-0000-0000-0000CD120000}"/>
    <cellStyle name="Normal 13 3 2 2" xfId="5727" xr:uid="{00000000-0005-0000-0000-0000CE120000}"/>
    <cellStyle name="Normal 13 3 2 3" xfId="5334" xr:uid="{00000000-0005-0000-0000-0000CF120000}"/>
    <cellStyle name="Normal 13 3 3" xfId="5595" xr:uid="{00000000-0005-0000-0000-0000D0120000}"/>
    <cellStyle name="Normal 13 3 3 2" xfId="6150" xr:uid="{00000000-0005-0000-0000-0000D1120000}"/>
    <cellStyle name="Normal 13 3 4" xfId="4943" xr:uid="{00000000-0005-0000-0000-0000D2120000}"/>
    <cellStyle name="Normal 13 4" xfId="954" xr:uid="{00000000-0005-0000-0000-0000D3120000}"/>
    <cellStyle name="Normal 13 4 2" xfId="1794" xr:uid="{00000000-0005-0000-0000-0000D4120000}"/>
    <cellStyle name="Normal 13 4 3" xfId="5066" xr:uid="{00000000-0005-0000-0000-0000D5120000}"/>
    <cellStyle name="Normal 13 5" xfId="1302" xr:uid="{00000000-0005-0000-0000-0000D6120000}"/>
    <cellStyle name="Normal 13 5 2" xfId="5877" xr:uid="{00000000-0005-0000-0000-0000D7120000}"/>
    <cellStyle name="Normal 13 6" xfId="4615" xr:uid="{00000000-0005-0000-0000-0000D8120000}"/>
    <cellStyle name="Normal 14" xfId="55" xr:uid="{00000000-0005-0000-0000-0000D9120000}"/>
    <cellStyle name="Normal 14 2" xfId="449" xr:uid="{00000000-0005-0000-0000-0000DA120000}"/>
    <cellStyle name="Normal 14 2 2" xfId="5814" xr:uid="{00000000-0005-0000-0000-0000DB120000}"/>
    <cellStyle name="Normal 14 2 2 2" xfId="5963" xr:uid="{00000000-0005-0000-0000-0000DC120000}"/>
    <cellStyle name="Normal 14 2 3" xfId="5865" xr:uid="{00000000-0005-0000-0000-0000DD120000}"/>
    <cellStyle name="Normal 14 2 3 2" xfId="6208" xr:uid="{00000000-0005-0000-0000-0000DE120000}"/>
    <cellStyle name="Normal 14 2 3 3" xfId="6113" xr:uid="{00000000-0005-0000-0000-0000DF120000}"/>
    <cellStyle name="Normal 14 2 4" xfId="6297" xr:uid="{00000000-0005-0000-0000-0000E0120000}"/>
    <cellStyle name="Normal 14 2 5" xfId="578" xr:uid="{00000000-0005-0000-0000-0000E1120000}"/>
    <cellStyle name="Normal 14 3" xfId="450" xr:uid="{00000000-0005-0000-0000-0000E2120000}"/>
    <cellStyle name="Normal 14 3 2" xfId="5425" xr:uid="{00000000-0005-0000-0000-0000E3120000}"/>
    <cellStyle name="Normal 14 3 2 2" xfId="6046" xr:uid="{00000000-0005-0000-0000-0000E4120000}"/>
    <cellStyle name="Normal 14 3 2 3" xfId="6261" xr:uid="{00000000-0005-0000-0000-0000E5120000}"/>
    <cellStyle name="Normal 14 3 3" xfId="5139" xr:uid="{00000000-0005-0000-0000-0000E6120000}"/>
    <cellStyle name="Normal 14 3 3 2" xfId="6082" xr:uid="{00000000-0005-0000-0000-0000E7120000}"/>
    <cellStyle name="Normal 14 3 3 3" xfId="5961" xr:uid="{00000000-0005-0000-0000-0000E8120000}"/>
    <cellStyle name="Normal 14 3 4" xfId="5815" xr:uid="{00000000-0005-0000-0000-0000E9120000}"/>
    <cellStyle name="Normal 14 3 5" xfId="6242" xr:uid="{00000000-0005-0000-0000-0000EA120000}"/>
    <cellStyle name="Normal 14 3 6" xfId="4519" xr:uid="{00000000-0005-0000-0000-0000EB120000}"/>
    <cellStyle name="Normal 14 4" xfId="5780" xr:uid="{00000000-0005-0000-0000-0000EC120000}"/>
    <cellStyle name="Normal 14 4 2" xfId="5959" xr:uid="{00000000-0005-0000-0000-0000ED120000}"/>
    <cellStyle name="Normal 14 5" xfId="5846" xr:uid="{00000000-0005-0000-0000-0000EE120000}"/>
    <cellStyle name="Normal 14 5 2" xfId="6191" xr:uid="{00000000-0005-0000-0000-0000EF120000}"/>
    <cellStyle name="Normal 14 5 3" xfId="6111" xr:uid="{00000000-0005-0000-0000-0000F0120000}"/>
    <cellStyle name="Normal 14 6" xfId="6237" xr:uid="{00000000-0005-0000-0000-0000F1120000}"/>
    <cellStyle name="Normal 14 7" xfId="546" xr:uid="{00000000-0005-0000-0000-0000F2120000}"/>
    <cellStyle name="Normal 15" xfId="179" xr:uid="{00000000-0005-0000-0000-0000F3120000}"/>
    <cellStyle name="Normal 15 2" xfId="451" xr:uid="{00000000-0005-0000-0000-0000F4120000}"/>
    <cellStyle name="Normal 15 2 2" xfId="452" xr:uid="{00000000-0005-0000-0000-0000F5120000}"/>
    <cellStyle name="Normal 15 2 2 2" xfId="5817" xr:uid="{00000000-0005-0000-0000-0000F6120000}"/>
    <cellStyle name="Normal 15 2 2 3" xfId="5946" xr:uid="{00000000-0005-0000-0000-0000F7120000}"/>
    <cellStyle name="Normal 15 2 2 4" xfId="1679" xr:uid="{00000000-0005-0000-0000-0000F8120000}"/>
    <cellStyle name="Normal 15 2 3" xfId="5159" xr:uid="{00000000-0005-0000-0000-0000F9120000}"/>
    <cellStyle name="Normal 15 2 3 2" xfId="5906" xr:uid="{00000000-0005-0000-0000-0000FA120000}"/>
    <cellStyle name="Normal 15 2 4" xfId="5816" xr:uid="{00000000-0005-0000-0000-0000FB120000}"/>
    <cellStyle name="Normal 15 2 5" xfId="5894" xr:uid="{00000000-0005-0000-0000-0000FC120000}"/>
    <cellStyle name="Normal 15 2 6" xfId="895" xr:uid="{00000000-0005-0000-0000-0000FD120000}"/>
    <cellStyle name="Normal 15 3" xfId="453" xr:uid="{00000000-0005-0000-0000-0000FE120000}"/>
    <cellStyle name="Normal 15 3 2" xfId="1852" xr:uid="{00000000-0005-0000-0000-0000FF120000}"/>
    <cellStyle name="Normal 15 3 3" xfId="5818" xr:uid="{00000000-0005-0000-0000-000000130000}"/>
    <cellStyle name="Normal 15 3 4" xfId="5901" xr:uid="{00000000-0005-0000-0000-000001130000}"/>
    <cellStyle name="Normal 15 3 5" xfId="1012" xr:uid="{00000000-0005-0000-0000-000002130000}"/>
    <cellStyle name="Normal 15 4" xfId="454" xr:uid="{00000000-0005-0000-0000-000003130000}"/>
    <cellStyle name="Normal 15 4 2" xfId="5819" xr:uid="{00000000-0005-0000-0000-000004130000}"/>
    <cellStyle name="Normal 15 4 3" xfId="5927" xr:uid="{00000000-0005-0000-0000-000005130000}"/>
    <cellStyle name="Normal 15 4 4" xfId="1400" xr:uid="{00000000-0005-0000-0000-000006130000}"/>
    <cellStyle name="Normal 15 5" xfId="4703" xr:uid="{00000000-0005-0000-0000-000007130000}"/>
    <cellStyle name="Normal 15 6" xfId="5784" xr:uid="{00000000-0005-0000-0000-000008130000}"/>
    <cellStyle name="Normal 15 7" xfId="5851" xr:uid="{00000000-0005-0000-0000-000009130000}"/>
    <cellStyle name="Normal 15 8" xfId="555" xr:uid="{00000000-0005-0000-0000-00000A130000}"/>
    <cellStyle name="Normal 16" xfId="54" xr:uid="{00000000-0005-0000-0000-00000B130000}"/>
    <cellStyle name="Normal 16 2" xfId="455" xr:uid="{00000000-0005-0000-0000-00000C130000}"/>
    <cellStyle name="Normal 16 2 2" xfId="5686" xr:uid="{00000000-0005-0000-0000-00000D130000}"/>
    <cellStyle name="Normal 16 2 3" xfId="5278" xr:uid="{00000000-0005-0000-0000-00000E130000}"/>
    <cellStyle name="Normal 16 2 4" xfId="5820" xr:uid="{00000000-0005-0000-0000-00000F130000}"/>
    <cellStyle name="Normal 16 2 5" xfId="6245" xr:uid="{00000000-0005-0000-0000-000010130000}"/>
    <cellStyle name="Normal 16 2 6" xfId="4528" xr:uid="{00000000-0005-0000-0000-000011130000}"/>
    <cellStyle name="Normal 16 3" xfId="456" xr:uid="{00000000-0005-0000-0000-000012130000}"/>
    <cellStyle name="Normal 16 3 2" xfId="5552" xr:uid="{00000000-0005-0000-0000-000013130000}"/>
    <cellStyle name="Normal 16 3 2 2" xfId="6004" xr:uid="{00000000-0005-0000-0000-000014130000}"/>
    <cellStyle name="Normal 16 3 3" xfId="6267" xr:uid="{00000000-0005-0000-0000-000015130000}"/>
    <cellStyle name="Normal 16 3 3 2" xfId="6269" xr:uid="{00000000-0005-0000-0000-000016130000}"/>
    <cellStyle name="Normal 16 3 4" xfId="4875" xr:uid="{00000000-0005-0000-0000-000017130000}"/>
    <cellStyle name="Normal 16 4" xfId="4887" xr:uid="{00000000-0005-0000-0000-000018130000}"/>
    <cellStyle name="Normal 16 5" xfId="4447" xr:uid="{00000000-0005-0000-0000-000019130000}"/>
    <cellStyle name="Normal 16 6" xfId="5779" xr:uid="{00000000-0005-0000-0000-00001A130000}"/>
    <cellStyle name="Normal 16 7" xfId="5864" xr:uid="{00000000-0005-0000-0000-00001B130000}"/>
    <cellStyle name="Normal 16 8" xfId="577" xr:uid="{00000000-0005-0000-0000-00001C130000}"/>
    <cellStyle name="Normal 17" xfId="180" xr:uid="{00000000-0005-0000-0000-00001D130000}"/>
    <cellStyle name="Normal 17 2" xfId="896" xr:uid="{00000000-0005-0000-0000-00001E130000}"/>
    <cellStyle name="Normal 17 2 2" xfId="5628" xr:uid="{00000000-0005-0000-0000-00001F130000}"/>
    <cellStyle name="Normal 17 3" xfId="1513" xr:uid="{00000000-0005-0000-0000-000020130000}"/>
    <cellStyle name="Normal 17 4" xfId="868" xr:uid="{00000000-0005-0000-0000-000021130000}"/>
    <cellStyle name="Normal 17 5" xfId="5023" xr:uid="{00000000-0005-0000-0000-000022130000}"/>
    <cellStyle name="Normal 18" xfId="293" xr:uid="{00000000-0005-0000-0000-000023130000}"/>
    <cellStyle name="Normal 18 2" xfId="457" xr:uid="{00000000-0005-0000-0000-000024130000}"/>
    <cellStyle name="Normal 18 2 2" xfId="5821" xr:uid="{00000000-0005-0000-0000-000025130000}"/>
    <cellStyle name="Normal 18 2 3" xfId="5920" xr:uid="{00000000-0005-0000-0000-000026130000}"/>
    <cellStyle name="Normal 18 2 4" xfId="1264" xr:uid="{00000000-0005-0000-0000-000027130000}"/>
    <cellStyle name="Normal 18 3" xfId="458" xr:uid="{00000000-0005-0000-0000-000028130000}"/>
    <cellStyle name="Normal 18 3 2" xfId="6305" xr:uid="{00000000-0005-0000-0000-000029130000}"/>
    <cellStyle name="Normal 18 3 2 2" xfId="6071" xr:uid="{00000000-0005-0000-0000-00002A130000}"/>
    <cellStyle name="Normal 18 3 3" xfId="6109" xr:uid="{00000000-0005-0000-0000-00002B130000}"/>
    <cellStyle name="Normal 18 4" xfId="871" xr:uid="{00000000-0005-0000-0000-00002C130000}"/>
    <cellStyle name="Normal 18 5" xfId="5794" xr:uid="{00000000-0005-0000-0000-00002D130000}"/>
    <cellStyle name="Normal 18 6" xfId="5892" xr:uid="{00000000-0005-0000-0000-00002E130000}"/>
    <cellStyle name="Normal 18 7" xfId="867" xr:uid="{00000000-0005-0000-0000-00002F130000}"/>
    <cellStyle name="Normal 19" xfId="459" xr:uid="{00000000-0005-0000-0000-000030130000}"/>
    <cellStyle name="Normal 19 2" xfId="1518" xr:uid="{00000000-0005-0000-0000-000031130000}"/>
    <cellStyle name="Normal 19 2 2" xfId="6274" xr:uid="{00000000-0005-0000-0000-000032130000}"/>
    <cellStyle name="Normal 19 3" xfId="6108" xr:uid="{00000000-0005-0000-0000-000033130000}"/>
    <cellStyle name="Normal 19 3 2" xfId="6139" xr:uid="{00000000-0005-0000-0000-000034130000}"/>
    <cellStyle name="Normal 19 4" xfId="5979" xr:uid="{00000000-0005-0000-0000-000035130000}"/>
    <cellStyle name="Normal 19 5" xfId="6318" xr:uid="{00000000-0005-0000-0000-000036130000}"/>
    <cellStyle name="Normal 2" xfId="48" xr:uid="{00000000-0005-0000-0000-000037130000}"/>
    <cellStyle name="Normal 2 10" xfId="2166" xr:uid="{00000000-0005-0000-0000-000038130000}"/>
    <cellStyle name="Normal 2 100" xfId="3288" xr:uid="{00000000-0005-0000-0000-000039130000}"/>
    <cellStyle name="Normal 2 100 2" xfId="4407" xr:uid="{00000000-0005-0000-0000-00003A130000}"/>
    <cellStyle name="Normal 2 101" xfId="3289" xr:uid="{00000000-0005-0000-0000-00003B130000}"/>
    <cellStyle name="Normal 2 101 2" xfId="4408" xr:uid="{00000000-0005-0000-0000-00003C130000}"/>
    <cellStyle name="Normal 2 102" xfId="3290" xr:uid="{00000000-0005-0000-0000-00003D130000}"/>
    <cellStyle name="Normal 2 102 2" xfId="4409" xr:uid="{00000000-0005-0000-0000-00003E130000}"/>
    <cellStyle name="Normal 2 103" xfId="3291" xr:uid="{00000000-0005-0000-0000-00003F130000}"/>
    <cellStyle name="Normal 2 103 2" xfId="4410" xr:uid="{00000000-0005-0000-0000-000040130000}"/>
    <cellStyle name="Normal 2 104" xfId="3292" xr:uid="{00000000-0005-0000-0000-000041130000}"/>
    <cellStyle name="Normal 2 104 2" xfId="4411" xr:uid="{00000000-0005-0000-0000-000042130000}"/>
    <cellStyle name="Normal 2 105" xfId="3293" xr:uid="{00000000-0005-0000-0000-000043130000}"/>
    <cellStyle name="Normal 2 105 2" xfId="4412" xr:uid="{00000000-0005-0000-0000-000044130000}"/>
    <cellStyle name="Normal 2 106" xfId="3294" xr:uid="{00000000-0005-0000-0000-000045130000}"/>
    <cellStyle name="Normal 2 106 2" xfId="4413" xr:uid="{00000000-0005-0000-0000-000046130000}"/>
    <cellStyle name="Normal 2 107" xfId="3295" xr:uid="{00000000-0005-0000-0000-000047130000}"/>
    <cellStyle name="Normal 2 107 2" xfId="4414" xr:uid="{00000000-0005-0000-0000-000048130000}"/>
    <cellStyle name="Normal 2 108" xfId="3296" xr:uid="{00000000-0005-0000-0000-000049130000}"/>
    <cellStyle name="Normal 2 108 2" xfId="4415" xr:uid="{00000000-0005-0000-0000-00004A130000}"/>
    <cellStyle name="Normal 2 109" xfId="3297" xr:uid="{00000000-0005-0000-0000-00004B130000}"/>
    <cellStyle name="Normal 2 109 2" xfId="4416" xr:uid="{00000000-0005-0000-0000-00004C130000}"/>
    <cellStyle name="Normal 2 11" xfId="3298" xr:uid="{00000000-0005-0000-0000-00004D130000}"/>
    <cellStyle name="Normal 2 110" xfId="3299" xr:uid="{00000000-0005-0000-0000-00004E130000}"/>
    <cellStyle name="Normal 2 110 2" xfId="4417" xr:uid="{00000000-0005-0000-0000-00004F130000}"/>
    <cellStyle name="Normal 2 111" xfId="3300" xr:uid="{00000000-0005-0000-0000-000050130000}"/>
    <cellStyle name="Normal 2 111 2" xfId="4418" xr:uid="{00000000-0005-0000-0000-000051130000}"/>
    <cellStyle name="Normal 2 112" xfId="3301" xr:uid="{00000000-0005-0000-0000-000052130000}"/>
    <cellStyle name="Normal 2 112 2" xfId="4419" xr:uid="{00000000-0005-0000-0000-000053130000}"/>
    <cellStyle name="Normal 2 113" xfId="3302" xr:uid="{00000000-0005-0000-0000-000054130000}"/>
    <cellStyle name="Normal 2 113 2" xfId="4420" xr:uid="{00000000-0005-0000-0000-000055130000}"/>
    <cellStyle name="Normal 2 114" xfId="3303" xr:uid="{00000000-0005-0000-0000-000056130000}"/>
    <cellStyle name="Normal 2 114 2" xfId="4421" xr:uid="{00000000-0005-0000-0000-000057130000}"/>
    <cellStyle name="Normal 2 115" xfId="3304" xr:uid="{00000000-0005-0000-0000-000058130000}"/>
    <cellStyle name="Normal 2 115 2" xfId="4422" xr:uid="{00000000-0005-0000-0000-000059130000}"/>
    <cellStyle name="Normal 2 116" xfId="3305" xr:uid="{00000000-0005-0000-0000-00005A130000}"/>
    <cellStyle name="Normal 2 116 2" xfId="4423" xr:uid="{00000000-0005-0000-0000-00005B130000}"/>
    <cellStyle name="Normal 2 117" xfId="3306" xr:uid="{00000000-0005-0000-0000-00005C130000}"/>
    <cellStyle name="Normal 2 117 2" xfId="4424" xr:uid="{00000000-0005-0000-0000-00005D130000}"/>
    <cellStyle name="Normal 2 118" xfId="3307" xr:uid="{00000000-0005-0000-0000-00005E130000}"/>
    <cellStyle name="Normal 2 118 2" xfId="4425" xr:uid="{00000000-0005-0000-0000-00005F130000}"/>
    <cellStyle name="Normal 2 119" xfId="3308" xr:uid="{00000000-0005-0000-0000-000060130000}"/>
    <cellStyle name="Normal 2 119 2" xfId="4426" xr:uid="{00000000-0005-0000-0000-000061130000}"/>
    <cellStyle name="Normal 2 12" xfId="3309" xr:uid="{00000000-0005-0000-0000-000062130000}"/>
    <cellStyle name="Normal 2 120" xfId="3310" xr:uid="{00000000-0005-0000-0000-000063130000}"/>
    <cellStyle name="Normal 2 120 2" xfId="4427" xr:uid="{00000000-0005-0000-0000-000064130000}"/>
    <cellStyle name="Normal 2 121" xfId="3311" xr:uid="{00000000-0005-0000-0000-000065130000}"/>
    <cellStyle name="Normal 2 121 2" xfId="4428" xr:uid="{00000000-0005-0000-0000-000066130000}"/>
    <cellStyle name="Normal 2 122" xfId="3312" xr:uid="{00000000-0005-0000-0000-000067130000}"/>
    <cellStyle name="Normal 2 122 2" xfId="4429" xr:uid="{00000000-0005-0000-0000-000068130000}"/>
    <cellStyle name="Normal 2 123" xfId="2168" xr:uid="{00000000-0005-0000-0000-000069130000}"/>
    <cellStyle name="Normal 2 123 2" xfId="4430" xr:uid="{00000000-0005-0000-0000-00006A130000}"/>
    <cellStyle name="Normal 2 124" xfId="3313" xr:uid="{00000000-0005-0000-0000-00006B130000}"/>
    <cellStyle name="Normal 2 124 2" xfId="4431" xr:uid="{00000000-0005-0000-0000-00006C130000}"/>
    <cellStyle name="Normal 2 125" xfId="181" xr:uid="{00000000-0005-0000-0000-00006D130000}"/>
    <cellStyle name="Normal 2 13" xfId="3314" xr:uid="{00000000-0005-0000-0000-00006E130000}"/>
    <cellStyle name="Normal 2 14" xfId="3315" xr:uid="{00000000-0005-0000-0000-00006F130000}"/>
    <cellStyle name="Normal 2 15" xfId="3316" xr:uid="{00000000-0005-0000-0000-000070130000}"/>
    <cellStyle name="Normal 2 16" xfId="3317" xr:uid="{00000000-0005-0000-0000-000071130000}"/>
    <cellStyle name="Normal 2 17" xfId="3318" xr:uid="{00000000-0005-0000-0000-000072130000}"/>
    <cellStyle name="Normal 2 18" xfId="3319" xr:uid="{00000000-0005-0000-0000-000073130000}"/>
    <cellStyle name="Normal 2 19" xfId="3320" xr:uid="{00000000-0005-0000-0000-000074130000}"/>
    <cellStyle name="Normal 2 2" xfId="57" xr:uid="{00000000-0005-0000-0000-000075130000}"/>
    <cellStyle name="Normal 2 2 10" xfId="3321" xr:uid="{00000000-0005-0000-0000-000076130000}"/>
    <cellStyle name="Normal 2 2 11" xfId="3322" xr:uid="{00000000-0005-0000-0000-000077130000}"/>
    <cellStyle name="Normal 2 2 12" xfId="3323" xr:uid="{00000000-0005-0000-0000-000078130000}"/>
    <cellStyle name="Normal 2 2 13" xfId="3324" xr:uid="{00000000-0005-0000-0000-000079130000}"/>
    <cellStyle name="Normal 2 2 14" xfId="3325" xr:uid="{00000000-0005-0000-0000-00007A130000}"/>
    <cellStyle name="Normal 2 2 15" xfId="3326" xr:uid="{00000000-0005-0000-0000-00007B130000}"/>
    <cellStyle name="Normal 2 2 16" xfId="3327" xr:uid="{00000000-0005-0000-0000-00007C130000}"/>
    <cellStyle name="Normal 2 2 17" xfId="3328" xr:uid="{00000000-0005-0000-0000-00007D130000}"/>
    <cellStyle name="Normal 2 2 18" xfId="3329" xr:uid="{00000000-0005-0000-0000-00007E130000}"/>
    <cellStyle name="Normal 2 2 19" xfId="3330" xr:uid="{00000000-0005-0000-0000-00007F130000}"/>
    <cellStyle name="Normal 2 2 2" xfId="182" xr:uid="{00000000-0005-0000-0000-000080130000}"/>
    <cellStyle name="Normal 2 2 2 2" xfId="183" xr:uid="{00000000-0005-0000-0000-000081130000}"/>
    <cellStyle name="Normal 2 2 2 3" xfId="184" xr:uid="{00000000-0005-0000-0000-000082130000}"/>
    <cellStyle name="Normal 2 2 2 4" xfId="822" xr:uid="{00000000-0005-0000-0000-000083130000}"/>
    <cellStyle name="Normal 2 2 2 5" xfId="1251" xr:uid="{00000000-0005-0000-0000-000084130000}"/>
    <cellStyle name="Normal 2 2 2 5 2" xfId="2138" xr:uid="{00000000-0005-0000-0000-000085130000}"/>
    <cellStyle name="Normal 2 2 2 5 3" xfId="2152" xr:uid="{00000000-0005-0000-0000-000086130000}"/>
    <cellStyle name="Normal 2 2 2 5 4" xfId="2116" xr:uid="{00000000-0005-0000-0000-000087130000}"/>
    <cellStyle name="Normal 2 2 2 5 5" xfId="4883" xr:uid="{00000000-0005-0000-0000-000088130000}"/>
    <cellStyle name="Normal 2 2 2 5 6" xfId="3331" xr:uid="{00000000-0005-0000-0000-000089130000}"/>
    <cellStyle name="Normal 2 2 2 6" xfId="3498" xr:uid="{00000000-0005-0000-0000-00008A130000}"/>
    <cellStyle name="Normal 2 2 2 7" xfId="5435" xr:uid="{00000000-0005-0000-0000-00008B130000}"/>
    <cellStyle name="Normal 2 2 20" xfId="3332" xr:uid="{00000000-0005-0000-0000-00008C130000}"/>
    <cellStyle name="Normal 2 2 21" xfId="3333" xr:uid="{00000000-0005-0000-0000-00008D130000}"/>
    <cellStyle name="Normal 2 2 22" xfId="3334" xr:uid="{00000000-0005-0000-0000-00008E130000}"/>
    <cellStyle name="Normal 2 2 23" xfId="3335" xr:uid="{00000000-0005-0000-0000-00008F130000}"/>
    <cellStyle name="Normal 2 2 24" xfId="3336" xr:uid="{00000000-0005-0000-0000-000090130000}"/>
    <cellStyle name="Normal 2 2 25" xfId="3337" xr:uid="{00000000-0005-0000-0000-000091130000}"/>
    <cellStyle name="Normal 2 2 26" xfId="3338" xr:uid="{00000000-0005-0000-0000-000092130000}"/>
    <cellStyle name="Normal 2 2 27" xfId="3339" xr:uid="{00000000-0005-0000-0000-000093130000}"/>
    <cellStyle name="Normal 2 2 28" xfId="3340" xr:uid="{00000000-0005-0000-0000-000094130000}"/>
    <cellStyle name="Normal 2 2 29" xfId="3341" xr:uid="{00000000-0005-0000-0000-000095130000}"/>
    <cellStyle name="Normal 2 2 3" xfId="185" xr:uid="{00000000-0005-0000-0000-000096130000}"/>
    <cellStyle name="Normal 2 2 3 2" xfId="823" xr:uid="{00000000-0005-0000-0000-000097130000}"/>
    <cellStyle name="Normal 2 2 3 2 2" xfId="4855" xr:uid="{00000000-0005-0000-0000-000098130000}"/>
    <cellStyle name="Normal 2 2 3 2 3" xfId="3342" xr:uid="{00000000-0005-0000-0000-000099130000}"/>
    <cellStyle name="Normal 2 2 3 3" xfId="1269" xr:uid="{00000000-0005-0000-0000-00009A130000}"/>
    <cellStyle name="Normal 2 2 3 3 2" xfId="4877" xr:uid="{00000000-0005-0000-0000-00009B130000}"/>
    <cellStyle name="Normal 2 2 3 3 3" xfId="3501" xr:uid="{00000000-0005-0000-0000-00009C130000}"/>
    <cellStyle name="Normal 2 2 30" xfId="3343" xr:uid="{00000000-0005-0000-0000-00009D130000}"/>
    <cellStyle name="Normal 2 2 31" xfId="3344" xr:uid="{00000000-0005-0000-0000-00009E130000}"/>
    <cellStyle name="Normal 2 2 32" xfId="3345" xr:uid="{00000000-0005-0000-0000-00009F130000}"/>
    <cellStyle name="Normal 2 2 33" xfId="3346" xr:uid="{00000000-0005-0000-0000-0000A0130000}"/>
    <cellStyle name="Normal 2 2 34" xfId="3347" xr:uid="{00000000-0005-0000-0000-0000A1130000}"/>
    <cellStyle name="Normal 2 2 35" xfId="3348" xr:uid="{00000000-0005-0000-0000-0000A2130000}"/>
    <cellStyle name="Normal 2 2 36" xfId="3349" xr:uid="{00000000-0005-0000-0000-0000A3130000}"/>
    <cellStyle name="Normal 2 2 37" xfId="3350" xr:uid="{00000000-0005-0000-0000-0000A4130000}"/>
    <cellStyle name="Normal 2 2 38" xfId="3496" xr:uid="{00000000-0005-0000-0000-0000A5130000}"/>
    <cellStyle name="Normal 2 2 39" xfId="5434" xr:uid="{00000000-0005-0000-0000-0000A6130000}"/>
    <cellStyle name="Normal 2 2 4" xfId="186" xr:uid="{00000000-0005-0000-0000-0000A7130000}"/>
    <cellStyle name="Normal 2 2 5" xfId="187" xr:uid="{00000000-0005-0000-0000-0000A8130000}"/>
    <cellStyle name="Normal 2 2 5 2" xfId="2120" xr:uid="{00000000-0005-0000-0000-0000A9130000}"/>
    <cellStyle name="Normal 2 2 5 2 2" xfId="5416" xr:uid="{00000000-0005-0000-0000-0000AA130000}"/>
    <cellStyle name="Normal 2 2 5 2 3" xfId="3351" xr:uid="{00000000-0005-0000-0000-0000AB130000}"/>
    <cellStyle name="Normal 2 2 5 3" xfId="2122" xr:uid="{00000000-0005-0000-0000-0000AC130000}"/>
    <cellStyle name="Normal 2 2 5 3 2" xfId="4840" xr:uid="{00000000-0005-0000-0000-0000AD130000}"/>
    <cellStyle name="Normal 2 2 5 3 3" xfId="3512" xr:uid="{00000000-0005-0000-0000-0000AE130000}"/>
    <cellStyle name="Normal 2 2 5 4" xfId="2144" xr:uid="{00000000-0005-0000-0000-0000AF130000}"/>
    <cellStyle name="Normal 2 2 5 5" xfId="2105" xr:uid="{00000000-0005-0000-0000-0000B0130000}"/>
    <cellStyle name="Normal 2 2 5 6" xfId="4826" xr:uid="{00000000-0005-0000-0000-0000B1130000}"/>
    <cellStyle name="Normal 2 2 6" xfId="296" xr:uid="{00000000-0005-0000-0000-0000B2130000}"/>
    <cellStyle name="Normal 2 2 6 2" xfId="5795" xr:uid="{00000000-0005-0000-0000-0000B3130000}"/>
    <cellStyle name="Normal 2 2 6 3" xfId="6112" xr:uid="{00000000-0005-0000-0000-0000B4130000}"/>
    <cellStyle name="Normal 2 2 6 4" xfId="3352" xr:uid="{00000000-0005-0000-0000-0000B5130000}"/>
    <cellStyle name="Normal 2 2 7" xfId="3353" xr:uid="{00000000-0005-0000-0000-0000B6130000}"/>
    <cellStyle name="Normal 2 2 8" xfId="3354" xr:uid="{00000000-0005-0000-0000-0000B7130000}"/>
    <cellStyle name="Normal 2 2 9" xfId="3355" xr:uid="{00000000-0005-0000-0000-0000B8130000}"/>
    <cellStyle name="Normal 2 20" xfId="3356" xr:uid="{00000000-0005-0000-0000-0000B9130000}"/>
    <cellStyle name="Normal 2 21" xfId="3357" xr:uid="{00000000-0005-0000-0000-0000BA130000}"/>
    <cellStyle name="Normal 2 22" xfId="3358" xr:uid="{00000000-0005-0000-0000-0000BB130000}"/>
    <cellStyle name="Normal 2 23" xfId="3359" xr:uid="{00000000-0005-0000-0000-0000BC130000}"/>
    <cellStyle name="Normal 2 24" xfId="3360" xr:uid="{00000000-0005-0000-0000-0000BD130000}"/>
    <cellStyle name="Normal 2 25" xfId="3361" xr:uid="{00000000-0005-0000-0000-0000BE130000}"/>
    <cellStyle name="Normal 2 26" xfId="3362" xr:uid="{00000000-0005-0000-0000-0000BF130000}"/>
    <cellStyle name="Normal 2 27" xfId="3363" xr:uid="{00000000-0005-0000-0000-0000C0130000}"/>
    <cellStyle name="Normal 2 28" xfId="3364" xr:uid="{00000000-0005-0000-0000-0000C1130000}"/>
    <cellStyle name="Normal 2 29" xfId="3365" xr:uid="{00000000-0005-0000-0000-0000C2130000}"/>
    <cellStyle name="Normal 2 3" xfId="188" xr:uid="{00000000-0005-0000-0000-0000C3130000}"/>
    <cellStyle name="Normal 2 3 2" xfId="3366" xr:uid="{00000000-0005-0000-0000-0000C4130000}"/>
    <cellStyle name="Normal 2 3 3" xfId="3504" xr:uid="{00000000-0005-0000-0000-0000C5130000}"/>
    <cellStyle name="Normal 2 30" xfId="3367" xr:uid="{00000000-0005-0000-0000-0000C6130000}"/>
    <cellStyle name="Normal 2 31" xfId="3368" xr:uid="{00000000-0005-0000-0000-0000C7130000}"/>
    <cellStyle name="Normal 2 32" xfId="3369" xr:uid="{00000000-0005-0000-0000-0000C8130000}"/>
    <cellStyle name="Normal 2 33" xfId="3370" xr:uid="{00000000-0005-0000-0000-0000C9130000}"/>
    <cellStyle name="Normal 2 34" xfId="3371" xr:uid="{00000000-0005-0000-0000-0000CA130000}"/>
    <cellStyle name="Normal 2 35" xfId="3372" xr:uid="{00000000-0005-0000-0000-0000CB130000}"/>
    <cellStyle name="Normal 2 36" xfId="3373" xr:uid="{00000000-0005-0000-0000-0000CC130000}"/>
    <cellStyle name="Normal 2 37" xfId="3374" xr:uid="{00000000-0005-0000-0000-0000CD130000}"/>
    <cellStyle name="Normal 2 38" xfId="3375" xr:uid="{00000000-0005-0000-0000-0000CE130000}"/>
    <cellStyle name="Normal 2 39" xfId="3376" xr:uid="{00000000-0005-0000-0000-0000CF130000}"/>
    <cellStyle name="Normal 2 4" xfId="189" xr:uid="{00000000-0005-0000-0000-0000D0130000}"/>
    <cellStyle name="Normal 2 4 2" xfId="295" xr:uid="{00000000-0005-0000-0000-0000D1130000}"/>
    <cellStyle name="Normal 2 40" xfId="3377" xr:uid="{00000000-0005-0000-0000-0000D2130000}"/>
    <cellStyle name="Normal 2 41" xfId="1223" xr:uid="{00000000-0005-0000-0000-0000D3130000}"/>
    <cellStyle name="Normal 2 42" xfId="3378" xr:uid="{00000000-0005-0000-0000-0000D4130000}"/>
    <cellStyle name="Normal 2 43" xfId="3379" xr:uid="{00000000-0005-0000-0000-0000D5130000}"/>
    <cellStyle name="Normal 2 44" xfId="3380" xr:uid="{00000000-0005-0000-0000-0000D6130000}"/>
    <cellStyle name="Normal 2 45" xfId="3381" xr:uid="{00000000-0005-0000-0000-0000D7130000}"/>
    <cellStyle name="Normal 2 46" xfId="3382" xr:uid="{00000000-0005-0000-0000-0000D8130000}"/>
    <cellStyle name="Normal 2 47" xfId="3383" xr:uid="{00000000-0005-0000-0000-0000D9130000}"/>
    <cellStyle name="Normal 2 48" xfId="3384" xr:uid="{00000000-0005-0000-0000-0000DA130000}"/>
    <cellStyle name="Normal 2 49" xfId="3385" xr:uid="{00000000-0005-0000-0000-0000DB130000}"/>
    <cellStyle name="Normal 2 5" xfId="190" xr:uid="{00000000-0005-0000-0000-0000DC130000}"/>
    <cellStyle name="Normal 2 5 2" xfId="3386" xr:uid="{00000000-0005-0000-0000-0000DD130000}"/>
    <cellStyle name="Normal 2 5 3" xfId="3513" xr:uid="{00000000-0005-0000-0000-0000DE130000}"/>
    <cellStyle name="Normal 2 50" xfId="3387" xr:uid="{00000000-0005-0000-0000-0000DF130000}"/>
    <cellStyle name="Normal 2 51" xfId="3388" xr:uid="{00000000-0005-0000-0000-0000E0130000}"/>
    <cellStyle name="Normal 2 52" xfId="3389" xr:uid="{00000000-0005-0000-0000-0000E1130000}"/>
    <cellStyle name="Normal 2 53" xfId="3390" xr:uid="{00000000-0005-0000-0000-0000E2130000}"/>
    <cellStyle name="Normal 2 54" xfId="3391" xr:uid="{00000000-0005-0000-0000-0000E3130000}"/>
    <cellStyle name="Normal 2 55" xfId="3392" xr:uid="{00000000-0005-0000-0000-0000E4130000}"/>
    <cellStyle name="Normal 2 56" xfId="3393" xr:uid="{00000000-0005-0000-0000-0000E5130000}"/>
    <cellStyle name="Normal 2 57" xfId="3394" xr:uid="{00000000-0005-0000-0000-0000E6130000}"/>
    <cellStyle name="Normal 2 58" xfId="3395" xr:uid="{00000000-0005-0000-0000-0000E7130000}"/>
    <cellStyle name="Normal 2 59" xfId="3396" xr:uid="{00000000-0005-0000-0000-0000E8130000}"/>
    <cellStyle name="Normal 2 6" xfId="191" xr:uid="{00000000-0005-0000-0000-0000E9130000}"/>
    <cellStyle name="Normal 2 6 2" xfId="297" xr:uid="{00000000-0005-0000-0000-0000EA130000}"/>
    <cellStyle name="Normal 2 6 2 2" xfId="5414" xr:uid="{00000000-0005-0000-0000-0000EB130000}"/>
    <cellStyle name="Normal 2 6 2 3" xfId="3397" xr:uid="{00000000-0005-0000-0000-0000EC130000}"/>
    <cellStyle name="Normal 2 6 2 4" xfId="5796" xr:uid="{00000000-0005-0000-0000-0000ED130000}"/>
    <cellStyle name="Normal 2 6 2 5" xfId="5980" xr:uid="{00000000-0005-0000-0000-0000EE130000}"/>
    <cellStyle name="Normal 2 6 2 6" xfId="2124" xr:uid="{00000000-0005-0000-0000-0000EF130000}"/>
    <cellStyle name="Normal 2 6 3" xfId="3514" xr:uid="{00000000-0005-0000-0000-0000F0130000}"/>
    <cellStyle name="Normal 2 60" xfId="3398" xr:uid="{00000000-0005-0000-0000-0000F1130000}"/>
    <cellStyle name="Normal 2 61" xfId="3399" xr:uid="{00000000-0005-0000-0000-0000F2130000}"/>
    <cellStyle name="Normal 2 62" xfId="3400" xr:uid="{00000000-0005-0000-0000-0000F3130000}"/>
    <cellStyle name="Normal 2 63" xfId="3401" xr:uid="{00000000-0005-0000-0000-0000F4130000}"/>
    <cellStyle name="Normal 2 64" xfId="3402" xr:uid="{00000000-0005-0000-0000-0000F5130000}"/>
    <cellStyle name="Normal 2 65" xfId="3403" xr:uid="{00000000-0005-0000-0000-0000F6130000}"/>
    <cellStyle name="Normal 2 66" xfId="3404" xr:uid="{00000000-0005-0000-0000-0000F7130000}"/>
    <cellStyle name="Normal 2 67" xfId="3405" xr:uid="{00000000-0005-0000-0000-0000F8130000}"/>
    <cellStyle name="Normal 2 68" xfId="3406" xr:uid="{00000000-0005-0000-0000-0000F9130000}"/>
    <cellStyle name="Normal 2 69" xfId="3407" xr:uid="{00000000-0005-0000-0000-0000FA130000}"/>
    <cellStyle name="Normal 2 7" xfId="192" xr:uid="{00000000-0005-0000-0000-0000FB130000}"/>
    <cellStyle name="Normal 2 7 2" xfId="2101" xr:uid="{00000000-0005-0000-0000-0000FC130000}"/>
    <cellStyle name="Normal 2 7 3" xfId="4844" xr:uid="{00000000-0005-0000-0000-0000FD130000}"/>
    <cellStyle name="Normal 2 7 4" xfId="3408" xr:uid="{00000000-0005-0000-0000-0000FE130000}"/>
    <cellStyle name="Normal 2 7 5" xfId="5785" xr:uid="{00000000-0005-0000-0000-0000FF130000}"/>
    <cellStyle name="Normal 2 7 6" xfId="5921" xr:uid="{00000000-0005-0000-0000-000000140000}"/>
    <cellStyle name="Normal 2 7 7" xfId="1272" xr:uid="{00000000-0005-0000-0000-000001140000}"/>
    <cellStyle name="Normal 2 70" xfId="3409" xr:uid="{00000000-0005-0000-0000-000002140000}"/>
    <cellStyle name="Normal 2 71" xfId="3410" xr:uid="{00000000-0005-0000-0000-000003140000}"/>
    <cellStyle name="Normal 2 72" xfId="3411" xr:uid="{00000000-0005-0000-0000-000004140000}"/>
    <cellStyle name="Normal 2 73" xfId="3412" xr:uid="{00000000-0005-0000-0000-000005140000}"/>
    <cellStyle name="Normal 2 74" xfId="3413" xr:uid="{00000000-0005-0000-0000-000006140000}"/>
    <cellStyle name="Normal 2 75" xfId="3414" xr:uid="{00000000-0005-0000-0000-000007140000}"/>
    <cellStyle name="Normal 2 76" xfId="3415" xr:uid="{00000000-0005-0000-0000-000008140000}"/>
    <cellStyle name="Normal 2 77" xfId="3416" xr:uid="{00000000-0005-0000-0000-000009140000}"/>
    <cellStyle name="Normal 2 78" xfId="3417" xr:uid="{00000000-0005-0000-0000-00000A140000}"/>
    <cellStyle name="Normal 2 79" xfId="3418" xr:uid="{00000000-0005-0000-0000-00000B140000}"/>
    <cellStyle name="Normal 2 8" xfId="3419" xr:uid="{00000000-0005-0000-0000-00000C140000}"/>
    <cellStyle name="Normal 2 80" xfId="3420" xr:uid="{00000000-0005-0000-0000-00000D140000}"/>
    <cellStyle name="Normal 2 81" xfId="3421" xr:uid="{00000000-0005-0000-0000-00000E140000}"/>
    <cellStyle name="Normal 2 82" xfId="3422" xr:uid="{00000000-0005-0000-0000-00000F140000}"/>
    <cellStyle name="Normal 2 83" xfId="3423" xr:uid="{00000000-0005-0000-0000-000010140000}"/>
    <cellStyle name="Normal 2 84" xfId="3424" xr:uid="{00000000-0005-0000-0000-000011140000}"/>
    <cellStyle name="Normal 2 85" xfId="3425" xr:uid="{00000000-0005-0000-0000-000012140000}"/>
    <cellStyle name="Normal 2 85 2" xfId="4432" xr:uid="{00000000-0005-0000-0000-000013140000}"/>
    <cellStyle name="Normal 2 86" xfId="3426" xr:uid="{00000000-0005-0000-0000-000014140000}"/>
    <cellStyle name="Normal 2 86 2" xfId="4433" xr:uid="{00000000-0005-0000-0000-000015140000}"/>
    <cellStyle name="Normal 2 87" xfId="3427" xr:uid="{00000000-0005-0000-0000-000016140000}"/>
    <cellStyle name="Normal 2 87 2" xfId="4434" xr:uid="{00000000-0005-0000-0000-000017140000}"/>
    <cellStyle name="Normal 2 88" xfId="3428" xr:uid="{00000000-0005-0000-0000-000018140000}"/>
    <cellStyle name="Normal 2 88 2" xfId="4435" xr:uid="{00000000-0005-0000-0000-000019140000}"/>
    <cellStyle name="Normal 2 89" xfId="3429" xr:uid="{00000000-0005-0000-0000-00001A140000}"/>
    <cellStyle name="Normal 2 89 2" xfId="4436" xr:uid="{00000000-0005-0000-0000-00001B140000}"/>
    <cellStyle name="Normal 2 9" xfId="3430" xr:uid="{00000000-0005-0000-0000-00001C140000}"/>
    <cellStyle name="Normal 2 90" xfId="3431" xr:uid="{00000000-0005-0000-0000-00001D140000}"/>
    <cellStyle name="Normal 2 90 2" xfId="4437" xr:uid="{00000000-0005-0000-0000-00001E140000}"/>
    <cellStyle name="Normal 2 91" xfId="3432" xr:uid="{00000000-0005-0000-0000-00001F140000}"/>
    <cellStyle name="Normal 2 91 2" xfId="4438" xr:uid="{00000000-0005-0000-0000-000020140000}"/>
    <cellStyle name="Normal 2 92" xfId="3433" xr:uid="{00000000-0005-0000-0000-000021140000}"/>
    <cellStyle name="Normal 2 92 2" xfId="4439" xr:uid="{00000000-0005-0000-0000-000022140000}"/>
    <cellStyle name="Normal 2 93" xfId="3434" xr:uid="{00000000-0005-0000-0000-000023140000}"/>
    <cellStyle name="Normal 2 93 2" xfId="4440" xr:uid="{00000000-0005-0000-0000-000024140000}"/>
    <cellStyle name="Normal 2 94" xfId="3435" xr:uid="{00000000-0005-0000-0000-000025140000}"/>
    <cellStyle name="Normal 2 94 2" xfId="4441" xr:uid="{00000000-0005-0000-0000-000026140000}"/>
    <cellStyle name="Normal 2 95" xfId="3436" xr:uid="{00000000-0005-0000-0000-000027140000}"/>
    <cellStyle name="Normal 2 95 2" xfId="4442" xr:uid="{00000000-0005-0000-0000-000028140000}"/>
    <cellStyle name="Normal 2 96" xfId="3437" xr:uid="{00000000-0005-0000-0000-000029140000}"/>
    <cellStyle name="Normal 2 96 2" xfId="4443" xr:uid="{00000000-0005-0000-0000-00002A140000}"/>
    <cellStyle name="Normal 2 97" xfId="3438" xr:uid="{00000000-0005-0000-0000-00002B140000}"/>
    <cellStyle name="Normal 2 97 2" xfId="4444" xr:uid="{00000000-0005-0000-0000-00002C140000}"/>
    <cellStyle name="Normal 2 98" xfId="3439" xr:uid="{00000000-0005-0000-0000-00002D140000}"/>
    <cellStyle name="Normal 2 98 2" xfId="4445" xr:uid="{00000000-0005-0000-0000-00002E140000}"/>
    <cellStyle name="Normal 2 99" xfId="3440" xr:uid="{00000000-0005-0000-0000-00002F140000}"/>
    <cellStyle name="Normal 2 99 2" xfId="4446" xr:uid="{00000000-0005-0000-0000-000030140000}"/>
    <cellStyle name="Normal 2_AVANCE TRIMESTRAL 2008 JUNIO" xfId="3441" xr:uid="{00000000-0005-0000-0000-000031140000}"/>
    <cellStyle name="Normal 20" xfId="910" xr:uid="{00000000-0005-0000-0000-000032140000}"/>
    <cellStyle name="Normal 20 2" xfId="1738" xr:uid="{00000000-0005-0000-0000-000033140000}"/>
    <cellStyle name="Normal 20 3" xfId="2155" xr:uid="{00000000-0005-0000-0000-000034140000}"/>
    <cellStyle name="Normal 20 4" xfId="2125" xr:uid="{00000000-0005-0000-0000-000035140000}"/>
    <cellStyle name="Normal 21" xfId="1274" xr:uid="{00000000-0005-0000-0000-000036140000}"/>
    <cellStyle name="Normal 21 2" xfId="2159" xr:uid="{00000000-0005-0000-0000-000037140000}"/>
    <cellStyle name="Normal 21 2 2" xfId="6054" xr:uid="{00000000-0005-0000-0000-000038140000}"/>
    <cellStyle name="Normal 21 3" xfId="2129" xr:uid="{00000000-0005-0000-0000-000039140000}"/>
    <cellStyle name="Normal 21 4" xfId="4862" xr:uid="{00000000-0005-0000-0000-00003A140000}"/>
    <cellStyle name="Normal 22" xfId="2130" xr:uid="{00000000-0005-0000-0000-00003B140000}"/>
    <cellStyle name="Normal 22 2" xfId="2160" xr:uid="{00000000-0005-0000-0000-00003C140000}"/>
    <cellStyle name="Normal 22 3" xfId="5975" xr:uid="{00000000-0005-0000-0000-00003D140000}"/>
    <cellStyle name="Normal 23" xfId="2131" xr:uid="{00000000-0005-0000-0000-00003E140000}"/>
    <cellStyle name="Normal 23 2" xfId="2161" xr:uid="{00000000-0005-0000-0000-00003F140000}"/>
    <cellStyle name="Normal 24" xfId="2132" xr:uid="{00000000-0005-0000-0000-000040140000}"/>
    <cellStyle name="Normal 24 2" xfId="2162" xr:uid="{00000000-0005-0000-0000-000041140000}"/>
    <cellStyle name="Normal 25" xfId="2133" xr:uid="{00000000-0005-0000-0000-000042140000}"/>
    <cellStyle name="Normal 25 2" xfId="2163" xr:uid="{00000000-0005-0000-0000-000043140000}"/>
    <cellStyle name="Normal 26" xfId="2134" xr:uid="{00000000-0005-0000-0000-000044140000}"/>
    <cellStyle name="Normal 26 2" xfId="2164" xr:uid="{00000000-0005-0000-0000-000045140000}"/>
    <cellStyle name="Normal 27" xfId="2135" xr:uid="{00000000-0005-0000-0000-000046140000}"/>
    <cellStyle name="Normal 27 2" xfId="2165" xr:uid="{00000000-0005-0000-0000-000047140000}"/>
    <cellStyle name="Normal 28" xfId="5765" xr:uid="{00000000-0005-0000-0000-000048140000}"/>
    <cellStyle name="Normal 29" xfId="5766" xr:uid="{00000000-0005-0000-0000-000049140000}"/>
    <cellStyle name="Normal 3" xfId="49" xr:uid="{00000000-0005-0000-0000-00004A140000}"/>
    <cellStyle name="Normal 3 2" xfId="193" xr:uid="{00000000-0005-0000-0000-00004B140000}"/>
    <cellStyle name="Normal 3 2 2" xfId="194" xr:uid="{00000000-0005-0000-0000-00004C140000}"/>
    <cellStyle name="Normal 3 2 2 2" xfId="195" xr:uid="{00000000-0005-0000-0000-00004D140000}"/>
    <cellStyle name="Normal 3 2 2 2 2" xfId="278" xr:uid="{00000000-0005-0000-0000-00004E140000}"/>
    <cellStyle name="Normal 3 2 2 2 2 2" xfId="460" xr:uid="{00000000-0005-0000-0000-00004F140000}"/>
    <cellStyle name="Normal 3 2 2 2 2 2 2" xfId="1681" xr:uid="{00000000-0005-0000-0000-000050140000}"/>
    <cellStyle name="Normal 3 2 2 2 2 2 2 2" xfId="6251" xr:uid="{00000000-0005-0000-0000-000051140000}"/>
    <cellStyle name="Normal 3 2 2 2 2 2 3" xfId="5238" xr:uid="{00000000-0005-0000-0000-000052140000}"/>
    <cellStyle name="Normal 3 2 2 2 2 2 3 2" xfId="6026" xr:uid="{00000000-0005-0000-0000-000053140000}"/>
    <cellStyle name="Normal 3 2 2 2 2 2 4" xfId="5860" xr:uid="{00000000-0005-0000-0000-000054140000}"/>
    <cellStyle name="Normal 3 2 2 2 2 3" xfId="1040" xr:uid="{00000000-0005-0000-0000-000055140000}"/>
    <cellStyle name="Normal 3 2 2 2 2 3 2" xfId="1880" xr:uid="{00000000-0005-0000-0000-000056140000}"/>
    <cellStyle name="Normal 3 2 2 2 2 4" xfId="1428" xr:uid="{00000000-0005-0000-0000-000057140000}"/>
    <cellStyle name="Normal 3 2 2 2 2 4 2" xfId="6192" xr:uid="{00000000-0005-0000-0000-000058140000}"/>
    <cellStyle name="Normal 3 2 2 2 2 5" xfId="4777" xr:uid="{00000000-0005-0000-0000-000059140000}"/>
    <cellStyle name="Normal 3 2 2 2 3" xfId="461" xr:uid="{00000000-0005-0000-0000-00005A140000}"/>
    <cellStyle name="Normal 3 2 2 2 3 2" xfId="1680" xr:uid="{00000000-0005-0000-0000-00005B140000}"/>
    <cellStyle name="Normal 3 2 2 2 3 2 2" xfId="5730" xr:uid="{00000000-0005-0000-0000-00005C140000}"/>
    <cellStyle name="Normal 3 2 2 2 3 2 3" xfId="5361" xr:uid="{00000000-0005-0000-0000-00005D140000}"/>
    <cellStyle name="Normal 3 2 2 2 3 3" xfId="5598" xr:uid="{00000000-0005-0000-0000-00005E140000}"/>
    <cellStyle name="Normal 3 2 2 2 3 3 2" xfId="6224" xr:uid="{00000000-0005-0000-0000-00005F140000}"/>
    <cellStyle name="Normal 3 2 2 2 3 4" xfId="4970" xr:uid="{00000000-0005-0000-0000-000060140000}"/>
    <cellStyle name="Normal 3 2 2 2 4" xfId="926" xr:uid="{00000000-0005-0000-0000-000061140000}"/>
    <cellStyle name="Normal 3 2 2 2 4 2" xfId="1766" xr:uid="{00000000-0005-0000-0000-000062140000}"/>
    <cellStyle name="Normal 3 2 2 2 4 3" xfId="5067" xr:uid="{00000000-0005-0000-0000-000063140000}"/>
    <cellStyle name="Normal 3 2 2 2 5" xfId="1361" xr:uid="{00000000-0005-0000-0000-000064140000}"/>
    <cellStyle name="Normal 3 2 2 2 5 2" xfId="5907" xr:uid="{00000000-0005-0000-0000-000065140000}"/>
    <cellStyle name="Normal 3 2 2 2 6" xfId="4642" xr:uid="{00000000-0005-0000-0000-000066140000}"/>
    <cellStyle name="Normal 3 2 2 3" xfId="196" xr:uid="{00000000-0005-0000-0000-000067140000}"/>
    <cellStyle name="Normal 3 2 2 4" xfId="462" xr:uid="{00000000-0005-0000-0000-000068140000}"/>
    <cellStyle name="Normal 3 2 2 4 2" xfId="1231" xr:uid="{00000000-0005-0000-0000-000069140000}"/>
    <cellStyle name="Normal 3 2 2 4 2 2" xfId="2069" xr:uid="{00000000-0005-0000-0000-00006A140000}"/>
    <cellStyle name="Normal 3 2 2 4 2 2 2" xfId="5711" xr:uid="{00000000-0005-0000-0000-00006B140000}"/>
    <cellStyle name="Normal 3 2 2 4 2 2 3" xfId="5307" xr:uid="{00000000-0005-0000-0000-00006C140000}"/>
    <cellStyle name="Normal 3 2 2 4 2 3" xfId="5577" xr:uid="{00000000-0005-0000-0000-00006D140000}"/>
    <cellStyle name="Normal 3 2 2 4 2 4" xfId="4916" xr:uid="{00000000-0005-0000-0000-00006E140000}"/>
    <cellStyle name="Normal 3 2 2 4 3" xfId="1309" xr:uid="{00000000-0005-0000-0000-00006F140000}"/>
    <cellStyle name="Normal 3 2 2 4 3 2" xfId="5655" xr:uid="{00000000-0005-0000-0000-000070140000}"/>
    <cellStyle name="Normal 3 2 2 4 3 3" xfId="5068" xr:uid="{00000000-0005-0000-0000-000071140000}"/>
    <cellStyle name="Normal 3 2 2 4 4" xfId="5458" xr:uid="{00000000-0005-0000-0000-000072140000}"/>
    <cellStyle name="Normal 3 2 2 4 5" xfId="4588" xr:uid="{00000000-0005-0000-0000-000073140000}"/>
    <cellStyle name="Normal 3 2 2 5" xfId="463" xr:uid="{00000000-0005-0000-0000-000074140000}"/>
    <cellStyle name="Normal 3 2 2 5 2" xfId="5822" xr:uid="{00000000-0005-0000-0000-000075140000}"/>
    <cellStyle name="Normal 3 2 2 5 2 2" xfId="6281" xr:uid="{00000000-0005-0000-0000-000076140000}"/>
    <cellStyle name="Normal 3 2 2 5 3" xfId="5886" xr:uid="{00000000-0005-0000-0000-000077140000}"/>
    <cellStyle name="Normal 3 2 2 5 3 2" xfId="6016" xr:uid="{00000000-0005-0000-0000-000078140000}"/>
    <cellStyle name="Normal 3 2 2 5 3 3" xfId="5897" xr:uid="{00000000-0005-0000-0000-000079140000}"/>
    <cellStyle name="Normal 3 2 2 5 4" xfId="6285" xr:uid="{00000000-0005-0000-0000-00007A140000}"/>
    <cellStyle name="Normal 3 2 2 5 5" xfId="824" xr:uid="{00000000-0005-0000-0000-00007B140000}"/>
    <cellStyle name="Normal 3 2 2 6" xfId="2117" xr:uid="{00000000-0005-0000-0000-00007C140000}"/>
    <cellStyle name="Normal 3 2 2 6 2" xfId="6059" xr:uid="{00000000-0005-0000-0000-00007D140000}"/>
    <cellStyle name="Normal 3 2 2 7" xfId="5987" xr:uid="{00000000-0005-0000-0000-00007E140000}"/>
    <cellStyle name="Normal 3 2 3" xfId="197" xr:uid="{00000000-0005-0000-0000-00007F140000}"/>
    <cellStyle name="Normal 3 2 3 2" xfId="279" xr:uid="{00000000-0005-0000-0000-000080140000}"/>
    <cellStyle name="Normal 3 2 3 2 2" xfId="464" xr:uid="{00000000-0005-0000-0000-000081140000}"/>
    <cellStyle name="Normal 3 2 3 2 2 2" xfId="1683" xr:uid="{00000000-0005-0000-0000-000082140000}"/>
    <cellStyle name="Normal 3 2 3 2 2 2 2" xfId="6052" xr:uid="{00000000-0005-0000-0000-000083140000}"/>
    <cellStyle name="Normal 3 2 3 2 2 3" xfId="5239" xr:uid="{00000000-0005-0000-0000-000084140000}"/>
    <cellStyle name="Normal 3 2 3 2 2 3 2" xfId="6234" xr:uid="{00000000-0005-0000-0000-000085140000}"/>
    <cellStyle name="Normal 3 2 3 2 2 4" xfId="6239" xr:uid="{00000000-0005-0000-0000-000086140000}"/>
    <cellStyle name="Normal 3 2 3 2 3" xfId="1039" xr:uid="{00000000-0005-0000-0000-000087140000}"/>
    <cellStyle name="Normal 3 2 3 2 3 2" xfId="1879" xr:uid="{00000000-0005-0000-0000-000088140000}"/>
    <cellStyle name="Normal 3 2 3 2 4" xfId="1427" xr:uid="{00000000-0005-0000-0000-000089140000}"/>
    <cellStyle name="Normal 3 2 3 2 4 2" xfId="6060" xr:uid="{00000000-0005-0000-0000-00008A140000}"/>
    <cellStyle name="Normal 3 2 3 2 5" xfId="4778" xr:uid="{00000000-0005-0000-0000-00008B140000}"/>
    <cellStyle name="Normal 3 2 3 3" xfId="465" xr:uid="{00000000-0005-0000-0000-00008C140000}"/>
    <cellStyle name="Normal 3 2 3 3 2" xfId="1682" xr:uid="{00000000-0005-0000-0000-00008D140000}"/>
    <cellStyle name="Normal 3 2 3 3 2 2" xfId="5731" xr:uid="{00000000-0005-0000-0000-00008E140000}"/>
    <cellStyle name="Normal 3 2 3 3 2 3" xfId="5362" xr:uid="{00000000-0005-0000-0000-00008F140000}"/>
    <cellStyle name="Normal 3 2 3 3 3" xfId="5599" xr:uid="{00000000-0005-0000-0000-000090140000}"/>
    <cellStyle name="Normal 3 2 3 3 3 2" xfId="6151" xr:uid="{00000000-0005-0000-0000-000091140000}"/>
    <cellStyle name="Normal 3 2 3 3 4" xfId="4971" xr:uid="{00000000-0005-0000-0000-000092140000}"/>
    <cellStyle name="Normal 3 2 3 4" xfId="925" xr:uid="{00000000-0005-0000-0000-000093140000}"/>
    <cellStyle name="Normal 3 2 3 4 2" xfId="1765" xr:uid="{00000000-0005-0000-0000-000094140000}"/>
    <cellStyle name="Normal 3 2 3 4 3" xfId="5069" xr:uid="{00000000-0005-0000-0000-000095140000}"/>
    <cellStyle name="Normal 3 2 3 5" xfId="1362" xr:uid="{00000000-0005-0000-0000-000096140000}"/>
    <cellStyle name="Normal 3 2 3 5 2" xfId="5964" xr:uid="{00000000-0005-0000-0000-000097140000}"/>
    <cellStyle name="Normal 3 2 3 6" xfId="4643" xr:uid="{00000000-0005-0000-0000-000098140000}"/>
    <cellStyle name="Normal 3 2 4" xfId="52" xr:uid="{00000000-0005-0000-0000-000099140000}"/>
    <cellStyle name="Normal 3 2 5" xfId="466" xr:uid="{00000000-0005-0000-0000-00009A140000}"/>
    <cellStyle name="Normal 3 2 5 2" xfId="1232" xr:uid="{00000000-0005-0000-0000-00009B140000}"/>
    <cellStyle name="Normal 3 2 5 2 2" xfId="2070" xr:uid="{00000000-0005-0000-0000-00009C140000}"/>
    <cellStyle name="Normal 3 2 5 2 2 2" xfId="5710" xr:uid="{00000000-0005-0000-0000-00009D140000}"/>
    <cellStyle name="Normal 3 2 5 2 2 3" xfId="5306" xr:uid="{00000000-0005-0000-0000-00009E140000}"/>
    <cellStyle name="Normal 3 2 5 2 3" xfId="5576" xr:uid="{00000000-0005-0000-0000-00009F140000}"/>
    <cellStyle name="Normal 3 2 5 2 4" xfId="4915" xr:uid="{00000000-0005-0000-0000-0000A0140000}"/>
    <cellStyle name="Normal 3 2 5 3" xfId="1308" xr:uid="{00000000-0005-0000-0000-0000A1140000}"/>
    <cellStyle name="Normal 3 2 5 3 2" xfId="5656" xr:uid="{00000000-0005-0000-0000-0000A2140000}"/>
    <cellStyle name="Normal 3 2 5 3 3" xfId="5070" xr:uid="{00000000-0005-0000-0000-0000A3140000}"/>
    <cellStyle name="Normal 3 2 5 4" xfId="5457" xr:uid="{00000000-0005-0000-0000-0000A4140000}"/>
    <cellStyle name="Normal 3 2 5 5" xfId="4587" xr:uid="{00000000-0005-0000-0000-0000A5140000}"/>
    <cellStyle name="Normal 3 2 6" xfId="467" xr:uid="{00000000-0005-0000-0000-0000A6140000}"/>
    <cellStyle name="Normal 3 2 6 2" xfId="5977" xr:uid="{00000000-0005-0000-0000-0000A7140000}"/>
    <cellStyle name="Normal 3 2 6 2 2" xfId="6048" xr:uid="{00000000-0005-0000-0000-0000A8140000}"/>
    <cellStyle name="Normal 3 2 6 3" xfId="5945" xr:uid="{00000000-0005-0000-0000-0000A9140000}"/>
    <cellStyle name="Normal 3 2 6 3 2" xfId="6094" xr:uid="{00000000-0005-0000-0000-0000AA140000}"/>
    <cellStyle name="Normal 3 2 6 4" xfId="5962" xr:uid="{00000000-0005-0000-0000-0000AB140000}"/>
    <cellStyle name="Normal 3 2 7" xfId="5798" xr:uid="{00000000-0005-0000-0000-0000AC140000}"/>
    <cellStyle name="Normal 3 2 7 2" xfId="6299" xr:uid="{00000000-0005-0000-0000-0000AD140000}"/>
    <cellStyle name="Normal 3 2 8" xfId="5953" xr:uid="{00000000-0005-0000-0000-0000AE140000}"/>
    <cellStyle name="Normal 3 3" xfId="198" xr:uid="{00000000-0005-0000-0000-0000AF140000}"/>
    <cellStyle name="Normal 3 3 2" xfId="2118" xr:uid="{00000000-0005-0000-0000-0000B0140000}"/>
    <cellStyle name="Normal 3 3 3" xfId="2123" xr:uid="{00000000-0005-0000-0000-0000B1140000}"/>
    <cellStyle name="Normal 3 3 4" xfId="2145" xr:uid="{00000000-0005-0000-0000-0000B2140000}"/>
    <cellStyle name="Normal 3 3 5" xfId="2106" xr:uid="{00000000-0005-0000-0000-0000B3140000}"/>
    <cellStyle name="Normal 3 3 6" xfId="4825" xr:uid="{00000000-0005-0000-0000-0000B4140000}"/>
    <cellStyle name="Normal 3 4" xfId="294" xr:uid="{00000000-0005-0000-0000-0000B5140000}"/>
    <cellStyle name="Normal 3 5" xfId="6320" xr:uid="{00000000-0005-0000-0000-0000B6140000}"/>
    <cellStyle name="Normal 30" xfId="5767" xr:uid="{00000000-0005-0000-0000-0000B7140000}"/>
    <cellStyle name="Normal 31" xfId="5768" xr:uid="{00000000-0005-0000-0000-0000B8140000}"/>
    <cellStyle name="Normal 32" xfId="5769" xr:uid="{00000000-0005-0000-0000-0000B9140000}"/>
    <cellStyle name="Normal 33" xfId="5770" xr:uid="{00000000-0005-0000-0000-0000BA140000}"/>
    <cellStyle name="Normal 34" xfId="5760" xr:uid="{00000000-0005-0000-0000-0000BB140000}"/>
    <cellStyle name="Normal 35" xfId="5762" xr:uid="{00000000-0005-0000-0000-0000BC140000}"/>
    <cellStyle name="Normal 36" xfId="5771" xr:uid="{00000000-0005-0000-0000-0000BD140000}"/>
    <cellStyle name="Normal 37" xfId="5761" xr:uid="{00000000-0005-0000-0000-0000BE140000}"/>
    <cellStyle name="Normal 38" xfId="5763" xr:uid="{00000000-0005-0000-0000-0000BF140000}"/>
    <cellStyle name="Normal 39" xfId="5772" xr:uid="{00000000-0005-0000-0000-0000C0140000}"/>
    <cellStyle name="Normal 4" xfId="42" xr:uid="{00000000-0005-0000-0000-0000C1140000}"/>
    <cellStyle name="Normal 4 2" xfId="200" xr:uid="{00000000-0005-0000-0000-0000C2140000}"/>
    <cellStyle name="Normal 4 2 2" xfId="201" xr:uid="{00000000-0005-0000-0000-0000C3140000}"/>
    <cellStyle name="Normal 4 2 2 2" xfId="280" xr:uid="{00000000-0005-0000-0000-0000C4140000}"/>
    <cellStyle name="Normal 4 2 2 2 2" xfId="468" xr:uid="{00000000-0005-0000-0000-0000C5140000}"/>
    <cellStyle name="Normal 4 2 2 2 2 2" xfId="1685" xr:uid="{00000000-0005-0000-0000-0000C6140000}"/>
    <cellStyle name="Normal 4 2 2 2 2 2 2" xfId="5853" xr:uid="{00000000-0005-0000-0000-0000C7140000}"/>
    <cellStyle name="Normal 4 2 2 2 2 3" xfId="5240" xr:uid="{00000000-0005-0000-0000-0000C8140000}"/>
    <cellStyle name="Normal 4 2 2 2 2 3 2" xfId="6162" xr:uid="{00000000-0005-0000-0000-0000C9140000}"/>
    <cellStyle name="Normal 4 2 2 2 2 4" xfId="5917" xr:uid="{00000000-0005-0000-0000-0000CA140000}"/>
    <cellStyle name="Normal 4 2 2 2 3" xfId="1041" xr:uid="{00000000-0005-0000-0000-0000CB140000}"/>
    <cellStyle name="Normal 4 2 2 2 3 2" xfId="1881" xr:uid="{00000000-0005-0000-0000-0000CC140000}"/>
    <cellStyle name="Normal 4 2 2 2 4" xfId="1429" xr:uid="{00000000-0005-0000-0000-0000CD140000}"/>
    <cellStyle name="Normal 4 2 2 2 4 2" xfId="6258" xr:uid="{00000000-0005-0000-0000-0000CE140000}"/>
    <cellStyle name="Normal 4 2 2 2 5" xfId="4779" xr:uid="{00000000-0005-0000-0000-0000CF140000}"/>
    <cellStyle name="Normal 4 2 2 3" xfId="469" xr:uid="{00000000-0005-0000-0000-0000D0140000}"/>
    <cellStyle name="Normal 4 2 2 3 2" xfId="1684" xr:uid="{00000000-0005-0000-0000-0000D1140000}"/>
    <cellStyle name="Normal 4 2 2 3 2 2" xfId="5732" xr:uid="{00000000-0005-0000-0000-0000D2140000}"/>
    <cellStyle name="Normal 4 2 2 3 2 3" xfId="5363" xr:uid="{00000000-0005-0000-0000-0000D3140000}"/>
    <cellStyle name="Normal 4 2 2 3 3" xfId="5600" xr:uid="{00000000-0005-0000-0000-0000D4140000}"/>
    <cellStyle name="Normal 4 2 2 3 3 2" xfId="6017" xr:uid="{00000000-0005-0000-0000-0000D5140000}"/>
    <cellStyle name="Normal 4 2 2 3 4" xfId="4972" xr:uid="{00000000-0005-0000-0000-0000D6140000}"/>
    <cellStyle name="Normal 4 2 2 4" xfId="927" xr:uid="{00000000-0005-0000-0000-0000D7140000}"/>
    <cellStyle name="Normal 4 2 2 4 2" xfId="1767" xr:uid="{00000000-0005-0000-0000-0000D8140000}"/>
    <cellStyle name="Normal 4 2 2 4 3" xfId="5071" xr:uid="{00000000-0005-0000-0000-0000D9140000}"/>
    <cellStyle name="Normal 4 2 2 5" xfId="1363" xr:uid="{00000000-0005-0000-0000-0000DA140000}"/>
    <cellStyle name="Normal 4 2 2 5 2" xfId="6193" xr:uid="{00000000-0005-0000-0000-0000DB140000}"/>
    <cellStyle name="Normal 4 2 2 6" xfId="4644" xr:uid="{00000000-0005-0000-0000-0000DC140000}"/>
    <cellStyle name="Normal 4 2 3" xfId="202" xr:uid="{00000000-0005-0000-0000-0000DD140000}"/>
    <cellStyle name="Normal 4 2 4" xfId="470" xr:uid="{00000000-0005-0000-0000-0000DE140000}"/>
    <cellStyle name="Normal 4 2 4 2" xfId="1233" xr:uid="{00000000-0005-0000-0000-0000DF140000}"/>
    <cellStyle name="Normal 4 2 4 2 2" xfId="2071" xr:uid="{00000000-0005-0000-0000-0000E0140000}"/>
    <cellStyle name="Normal 4 2 4 2 2 2" xfId="5712" xr:uid="{00000000-0005-0000-0000-0000E1140000}"/>
    <cellStyle name="Normal 4 2 4 2 2 3" xfId="5308" xr:uid="{00000000-0005-0000-0000-0000E2140000}"/>
    <cellStyle name="Normal 4 2 4 2 3" xfId="5578" xr:uid="{00000000-0005-0000-0000-0000E3140000}"/>
    <cellStyle name="Normal 4 2 4 2 4" xfId="4917" xr:uid="{00000000-0005-0000-0000-0000E4140000}"/>
    <cellStyle name="Normal 4 2 4 3" xfId="1310" xr:uid="{00000000-0005-0000-0000-0000E5140000}"/>
    <cellStyle name="Normal 4 2 4 3 2" xfId="5657" xr:uid="{00000000-0005-0000-0000-0000E6140000}"/>
    <cellStyle name="Normal 4 2 4 3 3" xfId="5072" xr:uid="{00000000-0005-0000-0000-0000E7140000}"/>
    <cellStyle name="Normal 4 2 4 4" xfId="5459" xr:uid="{00000000-0005-0000-0000-0000E8140000}"/>
    <cellStyle name="Normal 4 2 4 5" xfId="4589" xr:uid="{00000000-0005-0000-0000-0000E9140000}"/>
    <cellStyle name="Normal 4 2 5" xfId="471" xr:uid="{00000000-0005-0000-0000-0000EA140000}"/>
    <cellStyle name="Normal 4 2 5 2" xfId="6116" xr:uid="{00000000-0005-0000-0000-0000EB140000}"/>
    <cellStyle name="Normal 4 2 5 2 2" xfId="6049" xr:uid="{00000000-0005-0000-0000-0000EC140000}"/>
    <cellStyle name="Normal 4 2 5 3" xfId="6277" xr:uid="{00000000-0005-0000-0000-0000ED140000}"/>
    <cellStyle name="Normal 4 2 5 3 2" xfId="6095" xr:uid="{00000000-0005-0000-0000-0000EE140000}"/>
    <cellStyle name="Normal 4 2 5 4" xfId="6266" xr:uid="{00000000-0005-0000-0000-0000EF140000}"/>
    <cellStyle name="Normal 4 2 6" xfId="5937" xr:uid="{00000000-0005-0000-0000-0000F0140000}"/>
    <cellStyle name="Normal 4 2 6 2" xfId="5936" xr:uid="{00000000-0005-0000-0000-0000F1140000}"/>
    <cellStyle name="Normal 4 2 7" xfId="5993" xr:uid="{00000000-0005-0000-0000-0000F2140000}"/>
    <cellStyle name="Normal 4 3" xfId="203" xr:uid="{00000000-0005-0000-0000-0000F3140000}"/>
    <cellStyle name="Normal 4 3 2" xfId="825" xr:uid="{00000000-0005-0000-0000-0000F4140000}"/>
    <cellStyle name="Normal 4 4" xfId="199" xr:uid="{00000000-0005-0000-0000-0000F5140000}"/>
    <cellStyle name="Normal 40" xfId="5773" xr:uid="{00000000-0005-0000-0000-0000F6140000}"/>
    <cellStyle name="Normal 41" xfId="5774" xr:uid="{00000000-0005-0000-0000-0000F7140000}"/>
    <cellStyle name="Normal 42" xfId="5776" xr:uid="{00000000-0005-0000-0000-0000F8140000}"/>
    <cellStyle name="Normal 42 2" xfId="6316" xr:uid="{00000000-0005-0000-0000-0000F9140000}"/>
    <cellStyle name="Normal 42 3" xfId="6317" xr:uid="{00000000-0005-0000-0000-0000FA140000}"/>
    <cellStyle name="Normal 43" xfId="4559" xr:uid="{00000000-0005-0000-0000-0000FB140000}"/>
    <cellStyle name="Normal 5" xfId="204" xr:uid="{00000000-0005-0000-0000-0000FC140000}"/>
    <cellStyle name="Normal 5 2" xfId="205" xr:uid="{00000000-0005-0000-0000-0000FD140000}"/>
    <cellStyle name="Normal 5 2 10" xfId="3443" xr:uid="{00000000-0005-0000-0000-0000FE140000}"/>
    <cellStyle name="Normal 5 2 11" xfId="3444" xr:uid="{00000000-0005-0000-0000-0000FF140000}"/>
    <cellStyle name="Normal 5 2 12" xfId="3445" xr:uid="{00000000-0005-0000-0000-000000150000}"/>
    <cellStyle name="Normal 5 2 13" xfId="3446" xr:uid="{00000000-0005-0000-0000-000001150000}"/>
    <cellStyle name="Normal 5 2 14" xfId="3447" xr:uid="{00000000-0005-0000-0000-000002150000}"/>
    <cellStyle name="Normal 5 2 15" xfId="3448" xr:uid="{00000000-0005-0000-0000-000003150000}"/>
    <cellStyle name="Normal 5 2 16" xfId="3449" xr:uid="{00000000-0005-0000-0000-000004150000}"/>
    <cellStyle name="Normal 5 2 17" xfId="3450" xr:uid="{00000000-0005-0000-0000-000005150000}"/>
    <cellStyle name="Normal 5 2 18" xfId="3451" xr:uid="{00000000-0005-0000-0000-000006150000}"/>
    <cellStyle name="Normal 5 2 19" xfId="3452" xr:uid="{00000000-0005-0000-0000-000007150000}"/>
    <cellStyle name="Normal 5 2 2" xfId="1266" xr:uid="{00000000-0005-0000-0000-000008150000}"/>
    <cellStyle name="Normal 5 2 2 2" xfId="4827" xr:uid="{00000000-0005-0000-0000-000009150000}"/>
    <cellStyle name="Normal 5 2 2 3" xfId="3453" xr:uid="{00000000-0005-0000-0000-00000A150000}"/>
    <cellStyle name="Normal 5 2 20" xfId="3454" xr:uid="{00000000-0005-0000-0000-00000B150000}"/>
    <cellStyle name="Normal 5 2 21" xfId="3455" xr:uid="{00000000-0005-0000-0000-00000C150000}"/>
    <cellStyle name="Normal 5 2 22" xfId="3456" xr:uid="{00000000-0005-0000-0000-00000D150000}"/>
    <cellStyle name="Normal 5 2 23" xfId="3457" xr:uid="{00000000-0005-0000-0000-00000E150000}"/>
    <cellStyle name="Normal 5 2 24" xfId="3458" xr:uid="{00000000-0005-0000-0000-00000F150000}"/>
    <cellStyle name="Normal 5 2 25" xfId="3459" xr:uid="{00000000-0005-0000-0000-000010150000}"/>
    <cellStyle name="Normal 5 2 26" xfId="3460" xr:uid="{00000000-0005-0000-0000-000011150000}"/>
    <cellStyle name="Normal 5 2 27" xfId="3461" xr:uid="{00000000-0005-0000-0000-000012150000}"/>
    <cellStyle name="Normal 5 2 28" xfId="3462" xr:uid="{00000000-0005-0000-0000-000013150000}"/>
    <cellStyle name="Normal 5 2 29" xfId="3463" xr:uid="{00000000-0005-0000-0000-000014150000}"/>
    <cellStyle name="Normal 5 2 3" xfId="3464" xr:uid="{00000000-0005-0000-0000-000015150000}"/>
    <cellStyle name="Normal 5 2 30" xfId="3465" xr:uid="{00000000-0005-0000-0000-000016150000}"/>
    <cellStyle name="Normal 5 2 31" xfId="3466" xr:uid="{00000000-0005-0000-0000-000017150000}"/>
    <cellStyle name="Normal 5 2 32" xfId="3467" xr:uid="{00000000-0005-0000-0000-000018150000}"/>
    <cellStyle name="Normal 5 2 33" xfId="3468" xr:uid="{00000000-0005-0000-0000-000019150000}"/>
    <cellStyle name="Normal 5 2 34" xfId="3469" xr:uid="{00000000-0005-0000-0000-00001A150000}"/>
    <cellStyle name="Normal 5 2 35" xfId="3470" xr:uid="{00000000-0005-0000-0000-00001B150000}"/>
    <cellStyle name="Normal 5 2 36" xfId="3471" xr:uid="{00000000-0005-0000-0000-00001C150000}"/>
    <cellStyle name="Normal 5 2 37" xfId="3472" xr:uid="{00000000-0005-0000-0000-00001D150000}"/>
    <cellStyle name="Normal 5 2 38" xfId="3473" xr:uid="{00000000-0005-0000-0000-00001E150000}"/>
    <cellStyle name="Normal 5 2 39" xfId="3474" xr:uid="{00000000-0005-0000-0000-00001F150000}"/>
    <cellStyle name="Normal 5 2 4" xfId="3475" xr:uid="{00000000-0005-0000-0000-000020150000}"/>
    <cellStyle name="Normal 5 2 40" xfId="3476" xr:uid="{00000000-0005-0000-0000-000021150000}"/>
    <cellStyle name="Normal 5 2 41" xfId="3477" xr:uid="{00000000-0005-0000-0000-000022150000}"/>
    <cellStyle name="Normal 5 2 42" xfId="3478" xr:uid="{00000000-0005-0000-0000-000023150000}"/>
    <cellStyle name="Normal 5 2 43" xfId="3479" xr:uid="{00000000-0005-0000-0000-000024150000}"/>
    <cellStyle name="Normal 5 2 44" xfId="3480" xr:uid="{00000000-0005-0000-0000-000025150000}"/>
    <cellStyle name="Normal 5 2 45" xfId="3481" xr:uid="{00000000-0005-0000-0000-000026150000}"/>
    <cellStyle name="Normal 5 2 46" xfId="3482" xr:uid="{00000000-0005-0000-0000-000027150000}"/>
    <cellStyle name="Normal 5 2 47" xfId="3483" xr:uid="{00000000-0005-0000-0000-000028150000}"/>
    <cellStyle name="Normal 5 2 48" xfId="3484" xr:uid="{00000000-0005-0000-0000-000029150000}"/>
    <cellStyle name="Normal 5 2 49" xfId="3442" xr:uid="{00000000-0005-0000-0000-00002A150000}"/>
    <cellStyle name="Normal 5 2 5" xfId="3485" xr:uid="{00000000-0005-0000-0000-00002B150000}"/>
    <cellStyle name="Normal 5 2 50" xfId="3502" xr:uid="{00000000-0005-0000-0000-00002C150000}"/>
    <cellStyle name="Normal 5 2 6" xfId="3486" xr:uid="{00000000-0005-0000-0000-00002D150000}"/>
    <cellStyle name="Normal 5 2 7" xfId="3487" xr:uid="{00000000-0005-0000-0000-00002E150000}"/>
    <cellStyle name="Normal 5 2 8" xfId="3488" xr:uid="{00000000-0005-0000-0000-00002F150000}"/>
    <cellStyle name="Normal 5 2 9" xfId="3489" xr:uid="{00000000-0005-0000-0000-000030150000}"/>
    <cellStyle name="Normal 5 3" xfId="206" xr:uid="{00000000-0005-0000-0000-000031150000}"/>
    <cellStyle name="Normal 5 4" xfId="207" xr:uid="{00000000-0005-0000-0000-000032150000}"/>
    <cellStyle name="Normal 5 4 2" xfId="281" xr:uid="{00000000-0005-0000-0000-000033150000}"/>
    <cellStyle name="Normal 5 4 2 2" xfId="472" xr:uid="{00000000-0005-0000-0000-000034150000}"/>
    <cellStyle name="Normal 5 4 2 2 2" xfId="1687" xr:uid="{00000000-0005-0000-0000-000035150000}"/>
    <cellStyle name="Normal 5 4 2 2 2 2" xfId="6183" xr:uid="{00000000-0005-0000-0000-000036150000}"/>
    <cellStyle name="Normal 5 4 2 2 3" xfId="5241" xr:uid="{00000000-0005-0000-0000-000037150000}"/>
    <cellStyle name="Normal 5 4 2 2 3 2" xfId="6066" xr:uid="{00000000-0005-0000-0000-000038150000}"/>
    <cellStyle name="Normal 5 4 2 2 4" xfId="6114" xr:uid="{00000000-0005-0000-0000-000039150000}"/>
    <cellStyle name="Normal 5 4 2 3" xfId="1042" xr:uid="{00000000-0005-0000-0000-00003A150000}"/>
    <cellStyle name="Normal 5 4 2 3 2" xfId="1882" xr:uid="{00000000-0005-0000-0000-00003B150000}"/>
    <cellStyle name="Normal 5 4 2 4" xfId="1430" xr:uid="{00000000-0005-0000-0000-00003C150000}"/>
    <cellStyle name="Normal 5 4 2 4 2" xfId="6194" xr:uid="{00000000-0005-0000-0000-00003D150000}"/>
    <cellStyle name="Normal 5 4 2 5" xfId="4780" xr:uid="{00000000-0005-0000-0000-00003E150000}"/>
    <cellStyle name="Normal 5 4 3" xfId="473" xr:uid="{00000000-0005-0000-0000-00003F150000}"/>
    <cellStyle name="Normal 5 4 3 2" xfId="1686" xr:uid="{00000000-0005-0000-0000-000040150000}"/>
    <cellStyle name="Normal 5 4 3 2 2" xfId="5733" xr:uid="{00000000-0005-0000-0000-000041150000}"/>
    <cellStyle name="Normal 5 4 3 2 3" xfId="5364" xr:uid="{00000000-0005-0000-0000-000042150000}"/>
    <cellStyle name="Normal 5 4 3 3" xfId="5601" xr:uid="{00000000-0005-0000-0000-000043150000}"/>
    <cellStyle name="Normal 5 4 3 3 2" xfId="6152" xr:uid="{00000000-0005-0000-0000-000044150000}"/>
    <cellStyle name="Normal 5 4 3 4" xfId="4973" xr:uid="{00000000-0005-0000-0000-000045150000}"/>
    <cellStyle name="Normal 5 4 4" xfId="928" xr:uid="{00000000-0005-0000-0000-000046150000}"/>
    <cellStyle name="Normal 5 4 4 2" xfId="1768" xr:uid="{00000000-0005-0000-0000-000047150000}"/>
    <cellStyle name="Normal 5 4 4 3" xfId="5073" xr:uid="{00000000-0005-0000-0000-000048150000}"/>
    <cellStyle name="Normal 5 4 5" xfId="1364" xr:uid="{00000000-0005-0000-0000-000049150000}"/>
    <cellStyle name="Normal 5 4 5 2" xfId="5809" xr:uid="{00000000-0005-0000-0000-00004A150000}"/>
    <cellStyle name="Normal 5 4 6" xfId="4645" xr:uid="{00000000-0005-0000-0000-00004B150000}"/>
    <cellStyle name="Normal 5 5" xfId="208" xr:uid="{00000000-0005-0000-0000-00004C150000}"/>
    <cellStyle name="Normal 5 6" xfId="474" xr:uid="{00000000-0005-0000-0000-00004D150000}"/>
    <cellStyle name="Normal 5 6 2" xfId="1234" xr:uid="{00000000-0005-0000-0000-00004E150000}"/>
    <cellStyle name="Normal 5 6 2 2" xfId="2072" xr:uid="{00000000-0005-0000-0000-00004F150000}"/>
    <cellStyle name="Normal 5 6 2 2 2" xfId="5713" xr:uid="{00000000-0005-0000-0000-000050150000}"/>
    <cellStyle name="Normal 5 6 2 2 3" xfId="5309" xr:uid="{00000000-0005-0000-0000-000051150000}"/>
    <cellStyle name="Normal 5 6 2 3" xfId="5579" xr:uid="{00000000-0005-0000-0000-000052150000}"/>
    <cellStyle name="Normal 5 6 2 4" xfId="4918" xr:uid="{00000000-0005-0000-0000-000053150000}"/>
    <cellStyle name="Normal 5 6 3" xfId="1311" xr:uid="{00000000-0005-0000-0000-000054150000}"/>
    <cellStyle name="Normal 5 6 3 2" xfId="5658" xr:uid="{00000000-0005-0000-0000-000055150000}"/>
    <cellStyle name="Normal 5 6 3 3" xfId="5074" xr:uid="{00000000-0005-0000-0000-000056150000}"/>
    <cellStyle name="Normal 5 6 4" xfId="5460" xr:uid="{00000000-0005-0000-0000-000057150000}"/>
    <cellStyle name="Normal 5 6 5" xfId="4590" xr:uid="{00000000-0005-0000-0000-000058150000}"/>
    <cellStyle name="Normal 5 7" xfId="475" xr:uid="{00000000-0005-0000-0000-000059150000}"/>
    <cellStyle name="Normal 5 7 2" xfId="2137" xr:uid="{00000000-0005-0000-0000-00005A150000}"/>
    <cellStyle name="Normal 5 7 2 2" xfId="6180" xr:uid="{00000000-0005-0000-0000-00005B150000}"/>
    <cellStyle name="Normal 5 7 2 3" xfId="6241" xr:uid="{00000000-0005-0000-0000-00005C150000}"/>
    <cellStyle name="Normal 5 7 3" xfId="2153" xr:uid="{00000000-0005-0000-0000-00005D150000}"/>
    <cellStyle name="Normal 5 7 3 2" xfId="6225" xr:uid="{00000000-0005-0000-0000-00005E150000}"/>
    <cellStyle name="Normal 5 7 4" xfId="2119" xr:uid="{00000000-0005-0000-0000-00005F150000}"/>
    <cellStyle name="Normal 5 7 5" xfId="5916" xr:uid="{00000000-0005-0000-0000-000060150000}"/>
    <cellStyle name="Normal 5 7 6" xfId="1194" xr:uid="{00000000-0005-0000-0000-000061150000}"/>
    <cellStyle name="Normal 5 8" xfId="5988" xr:uid="{00000000-0005-0000-0000-000062150000}"/>
    <cellStyle name="Normal 5 8 2" xfId="6061" xr:uid="{00000000-0005-0000-0000-000063150000}"/>
    <cellStyle name="Normal 5 9" xfId="5806" xr:uid="{00000000-0005-0000-0000-000064150000}"/>
    <cellStyle name="Normal 6" xfId="209" xr:uid="{00000000-0005-0000-0000-000065150000}"/>
    <cellStyle name="Normal 6 10" xfId="920" xr:uid="{00000000-0005-0000-0000-000066150000}"/>
    <cellStyle name="Normal 6 10 2" xfId="1748" xr:uid="{00000000-0005-0000-0000-000067150000}"/>
    <cellStyle name="Normal 6 10 3" xfId="5075" xr:uid="{00000000-0005-0000-0000-000068150000}"/>
    <cellStyle name="Normal 6 11" xfId="1283" xr:uid="{00000000-0005-0000-0000-000069150000}"/>
    <cellStyle name="Normal 6 12" xfId="5436" xr:uid="{00000000-0005-0000-0000-00006A150000}"/>
    <cellStyle name="Normal 6 13" xfId="4570" xr:uid="{00000000-0005-0000-0000-00006B150000}"/>
    <cellStyle name="Normal 6 2" xfId="210" xr:uid="{00000000-0005-0000-0000-00006C150000}"/>
    <cellStyle name="Normal 6 2 2" xfId="3490" xr:uid="{00000000-0005-0000-0000-00006D150000}"/>
    <cellStyle name="Normal 6 2 2 2" xfId="4484" xr:uid="{00000000-0005-0000-0000-00006E150000}"/>
    <cellStyle name="Normal 6 2 2 2 2" xfId="4557" xr:uid="{00000000-0005-0000-0000-00006F150000}"/>
    <cellStyle name="Normal 6 2 2 2 2 2" xfId="5758" xr:uid="{00000000-0005-0000-0000-000070150000}"/>
    <cellStyle name="Normal 6 2 2 2 2 3" xfId="5412" xr:uid="{00000000-0005-0000-0000-000071150000}"/>
    <cellStyle name="Normal 6 2 2 2 3" xfId="5626" xr:uid="{00000000-0005-0000-0000-000072150000}"/>
    <cellStyle name="Normal 6 2 2 2 4" xfId="5021" xr:uid="{00000000-0005-0000-0000-000073150000}"/>
    <cellStyle name="Normal 6 2 2 3" xfId="4504" xr:uid="{00000000-0005-0000-0000-000074150000}"/>
    <cellStyle name="Normal 6 2 2 3 2" xfId="5660" xr:uid="{00000000-0005-0000-0000-000075150000}"/>
    <cellStyle name="Normal 6 2 2 3 3" xfId="5077" xr:uid="{00000000-0005-0000-0000-000076150000}"/>
    <cellStyle name="Normal 6 2 2 4" xfId="5485" xr:uid="{00000000-0005-0000-0000-000077150000}"/>
    <cellStyle name="Normal 6 2 2 5" xfId="4693" xr:uid="{00000000-0005-0000-0000-000078150000}"/>
    <cellStyle name="Normal 6 2 3" xfId="3499" xr:uid="{00000000-0005-0000-0000-000079150000}"/>
    <cellStyle name="Normal 6 2 4" xfId="4503" xr:uid="{00000000-0005-0000-0000-00007A150000}"/>
    <cellStyle name="Normal 6 2 4 2" xfId="5659" xr:uid="{00000000-0005-0000-0000-00007B150000}"/>
    <cellStyle name="Normal 6 2 4 3" xfId="5076" xr:uid="{00000000-0005-0000-0000-00007C150000}"/>
    <cellStyle name="Normal 6 3" xfId="211" xr:uid="{00000000-0005-0000-0000-00007D150000}"/>
    <cellStyle name="Normal 6 3 2" xfId="212" xr:uid="{00000000-0005-0000-0000-00007E150000}"/>
    <cellStyle name="Normal 6 3 2 2" xfId="282" xr:uid="{00000000-0005-0000-0000-00007F150000}"/>
    <cellStyle name="Normal 6 3 2 2 2" xfId="476" xr:uid="{00000000-0005-0000-0000-000080150000}"/>
    <cellStyle name="Normal 6 3 2 2 2 2" xfId="1691" xr:uid="{00000000-0005-0000-0000-000081150000}"/>
    <cellStyle name="Normal 6 3 2 2 2 2 2" xfId="5874" xr:uid="{00000000-0005-0000-0000-000082150000}"/>
    <cellStyle name="Normal 6 3 2 2 2 3" xfId="5244" xr:uid="{00000000-0005-0000-0000-000083150000}"/>
    <cellStyle name="Normal 6 3 2 2 2 3 2" xfId="6027" xr:uid="{00000000-0005-0000-0000-000084150000}"/>
    <cellStyle name="Normal 6 3 2 2 2 4" xfId="6310" xr:uid="{00000000-0005-0000-0000-000085150000}"/>
    <cellStyle name="Normal 6 3 2 2 3" xfId="1092" xr:uid="{00000000-0005-0000-0000-000086150000}"/>
    <cellStyle name="Normal 6 3 2 2 3 2" xfId="1932" xr:uid="{00000000-0005-0000-0000-000087150000}"/>
    <cellStyle name="Normal 6 3 2 2 4" xfId="1483" xr:uid="{00000000-0005-0000-0000-000088150000}"/>
    <cellStyle name="Normal 6 3 2 2 4 2" xfId="6195" xr:uid="{00000000-0005-0000-0000-000089150000}"/>
    <cellStyle name="Normal 6 3 2 2 5" xfId="4783" xr:uid="{00000000-0005-0000-0000-00008A150000}"/>
    <cellStyle name="Normal 6 3 2 3" xfId="477" xr:uid="{00000000-0005-0000-0000-00008B150000}"/>
    <cellStyle name="Normal 6 3 2 3 2" xfId="1690" xr:uid="{00000000-0005-0000-0000-00008C150000}"/>
    <cellStyle name="Normal 6 3 2 3 2 2" xfId="5736" xr:uid="{00000000-0005-0000-0000-00008D150000}"/>
    <cellStyle name="Normal 6 3 2 3 2 3" xfId="5367" xr:uid="{00000000-0005-0000-0000-00008E150000}"/>
    <cellStyle name="Normal 6 3 2 3 3" xfId="5604" xr:uid="{00000000-0005-0000-0000-00008F150000}"/>
    <cellStyle name="Normal 6 3 2 3 3 2" xfId="6226" xr:uid="{00000000-0005-0000-0000-000090150000}"/>
    <cellStyle name="Normal 6 3 2 3 4" xfId="4976" xr:uid="{00000000-0005-0000-0000-000091150000}"/>
    <cellStyle name="Normal 6 3 2 4" xfId="982" xr:uid="{00000000-0005-0000-0000-000092150000}"/>
    <cellStyle name="Normal 6 3 2 4 2" xfId="1822" xr:uid="{00000000-0005-0000-0000-000093150000}"/>
    <cellStyle name="Normal 6 3 2 4 3" xfId="5079" xr:uid="{00000000-0005-0000-0000-000094150000}"/>
    <cellStyle name="Normal 6 3 2 5" xfId="1367" xr:uid="{00000000-0005-0000-0000-000095150000}"/>
    <cellStyle name="Normal 6 3 2 5 2" xfId="5972" xr:uid="{00000000-0005-0000-0000-000096150000}"/>
    <cellStyle name="Normal 6 3 2 6" xfId="4648" xr:uid="{00000000-0005-0000-0000-000097150000}"/>
    <cellStyle name="Normal 6 3 3" xfId="283" xr:uid="{00000000-0005-0000-0000-000098150000}"/>
    <cellStyle name="Normal 6 3 3 2" xfId="478" xr:uid="{00000000-0005-0000-0000-000099150000}"/>
    <cellStyle name="Normal 6 3 3 2 2" xfId="1692" xr:uid="{00000000-0005-0000-0000-00009A150000}"/>
    <cellStyle name="Normal 6 3 3 2 2 2" xfId="6053" xr:uid="{00000000-0005-0000-0000-00009B150000}"/>
    <cellStyle name="Normal 6 3 3 2 3" xfId="5243" xr:uid="{00000000-0005-0000-0000-00009C150000}"/>
    <cellStyle name="Normal 6 3 3 2 3 2" xfId="6105" xr:uid="{00000000-0005-0000-0000-00009D150000}"/>
    <cellStyle name="Normal 6 3 3 2 4" xfId="6119" xr:uid="{00000000-0005-0000-0000-00009E150000}"/>
    <cellStyle name="Normal 6 3 3 3" xfId="1091" xr:uid="{00000000-0005-0000-0000-00009F150000}"/>
    <cellStyle name="Normal 6 3 3 3 2" xfId="1931" xr:uid="{00000000-0005-0000-0000-0000A0150000}"/>
    <cellStyle name="Normal 6 3 3 4" xfId="1482" xr:uid="{00000000-0005-0000-0000-0000A1150000}"/>
    <cellStyle name="Normal 6 3 3 4 2" xfId="6290" xr:uid="{00000000-0005-0000-0000-0000A2150000}"/>
    <cellStyle name="Normal 6 3 3 5" xfId="4782" xr:uid="{00000000-0005-0000-0000-0000A3150000}"/>
    <cellStyle name="Normal 6 3 4" xfId="479" xr:uid="{00000000-0005-0000-0000-0000A4150000}"/>
    <cellStyle name="Normal 6 3 4 2" xfId="1689" xr:uid="{00000000-0005-0000-0000-0000A5150000}"/>
    <cellStyle name="Normal 6 3 4 2 2" xfId="5735" xr:uid="{00000000-0005-0000-0000-0000A6150000}"/>
    <cellStyle name="Normal 6 3 4 2 3" xfId="5366" xr:uid="{00000000-0005-0000-0000-0000A7150000}"/>
    <cellStyle name="Normal 6 3 4 3" xfId="5603" xr:uid="{00000000-0005-0000-0000-0000A8150000}"/>
    <cellStyle name="Normal 6 3 4 3 2" xfId="6018" xr:uid="{00000000-0005-0000-0000-0000A9150000}"/>
    <cellStyle name="Normal 6 3 4 4" xfId="4975" xr:uid="{00000000-0005-0000-0000-0000AA150000}"/>
    <cellStyle name="Normal 6 3 5" xfId="981" xr:uid="{00000000-0005-0000-0000-0000AB150000}"/>
    <cellStyle name="Normal 6 3 5 2" xfId="1821" xr:uid="{00000000-0005-0000-0000-0000AC150000}"/>
    <cellStyle name="Normal 6 3 5 3" xfId="5078" xr:uid="{00000000-0005-0000-0000-0000AD150000}"/>
    <cellStyle name="Normal 6 3 6" xfId="1366" xr:uid="{00000000-0005-0000-0000-0000AE150000}"/>
    <cellStyle name="Normal 6 3 6 2" xfId="6062" xr:uid="{00000000-0005-0000-0000-0000AF150000}"/>
    <cellStyle name="Normal 6 3 7" xfId="4647" xr:uid="{00000000-0005-0000-0000-0000B0150000}"/>
    <cellStyle name="Normal 6 4" xfId="213" xr:uid="{00000000-0005-0000-0000-0000B1150000}"/>
    <cellStyle name="Normal 6 4 2" xfId="284" xr:uid="{00000000-0005-0000-0000-0000B2150000}"/>
    <cellStyle name="Normal 6 4 2 2" xfId="480" xr:uid="{00000000-0005-0000-0000-0000B3150000}"/>
    <cellStyle name="Normal 6 4 2 2 2" xfId="1694" xr:uid="{00000000-0005-0000-0000-0000B4150000}"/>
    <cellStyle name="Normal 6 4 2 2 2 2" xfId="5912" xr:uid="{00000000-0005-0000-0000-0000B5150000}"/>
    <cellStyle name="Normal 6 4 2 2 3" xfId="5245" xr:uid="{00000000-0005-0000-0000-0000B6150000}"/>
    <cellStyle name="Normal 6 4 2 2 3 2" xfId="6163" xr:uid="{00000000-0005-0000-0000-0000B7150000}"/>
    <cellStyle name="Normal 6 4 2 2 4" xfId="6286" xr:uid="{00000000-0005-0000-0000-0000B8150000}"/>
    <cellStyle name="Normal 6 4 2 3" xfId="1093" xr:uid="{00000000-0005-0000-0000-0000B9150000}"/>
    <cellStyle name="Normal 6 4 2 3 2" xfId="1933" xr:uid="{00000000-0005-0000-0000-0000BA150000}"/>
    <cellStyle name="Normal 6 4 2 4" xfId="1484" xr:uid="{00000000-0005-0000-0000-0000BB150000}"/>
    <cellStyle name="Normal 6 4 2 4 2" xfId="5944" xr:uid="{00000000-0005-0000-0000-0000BC150000}"/>
    <cellStyle name="Normal 6 4 2 5" xfId="4784" xr:uid="{00000000-0005-0000-0000-0000BD150000}"/>
    <cellStyle name="Normal 6 4 3" xfId="481" xr:uid="{00000000-0005-0000-0000-0000BE150000}"/>
    <cellStyle name="Normal 6 4 3 2" xfId="1693" xr:uid="{00000000-0005-0000-0000-0000BF150000}"/>
    <cellStyle name="Normal 6 4 3 2 2" xfId="5737" xr:uid="{00000000-0005-0000-0000-0000C0150000}"/>
    <cellStyle name="Normal 6 4 3 2 3" xfId="5368" xr:uid="{00000000-0005-0000-0000-0000C1150000}"/>
    <cellStyle name="Normal 6 4 3 3" xfId="5605" xr:uid="{00000000-0005-0000-0000-0000C2150000}"/>
    <cellStyle name="Normal 6 4 3 3 2" xfId="6153" xr:uid="{00000000-0005-0000-0000-0000C3150000}"/>
    <cellStyle name="Normal 6 4 3 4" xfId="4977" xr:uid="{00000000-0005-0000-0000-0000C4150000}"/>
    <cellStyle name="Normal 6 4 4" xfId="983" xr:uid="{00000000-0005-0000-0000-0000C5150000}"/>
    <cellStyle name="Normal 6 4 4 2" xfId="1823" xr:uid="{00000000-0005-0000-0000-0000C6150000}"/>
    <cellStyle name="Normal 6 4 4 3" xfId="5080" xr:uid="{00000000-0005-0000-0000-0000C7150000}"/>
    <cellStyle name="Normal 6 4 5" xfId="1368" xr:uid="{00000000-0005-0000-0000-0000C8150000}"/>
    <cellStyle name="Normal 6 4 5 2" xfId="6063" xr:uid="{00000000-0005-0000-0000-0000C9150000}"/>
    <cellStyle name="Normal 6 4 6" xfId="4649" xr:uid="{00000000-0005-0000-0000-0000CA150000}"/>
    <cellStyle name="Normal 6 5" xfId="214" xr:uid="{00000000-0005-0000-0000-0000CB150000}"/>
    <cellStyle name="Normal 6 5 2" xfId="482" xr:uid="{00000000-0005-0000-0000-0000CC150000}"/>
    <cellStyle name="Normal 6 5 2 2" xfId="898" xr:uid="{00000000-0005-0000-0000-0000CD150000}"/>
    <cellStyle name="Normal 6 5 2 2 2" xfId="1696" xr:uid="{00000000-0005-0000-0000-0000CE150000}"/>
    <cellStyle name="Normal 6 5 2 2 3" xfId="5242" xr:uid="{00000000-0005-0000-0000-0000CF150000}"/>
    <cellStyle name="Normal 6 5 2 3" xfId="1090" xr:uid="{00000000-0005-0000-0000-0000D0150000}"/>
    <cellStyle name="Normal 6 5 2 3 2" xfId="1930" xr:uid="{00000000-0005-0000-0000-0000D1150000}"/>
    <cellStyle name="Normal 6 5 2 4" xfId="1481" xr:uid="{00000000-0005-0000-0000-0000D2150000}"/>
    <cellStyle name="Normal 6 5 2 5" xfId="4781" xr:uid="{00000000-0005-0000-0000-0000D3150000}"/>
    <cellStyle name="Normal 6 5 3" xfId="483" xr:uid="{00000000-0005-0000-0000-0000D4150000}"/>
    <cellStyle name="Normal 6 5 3 2" xfId="1695" xr:uid="{00000000-0005-0000-0000-0000D5150000}"/>
    <cellStyle name="Normal 6 5 3 2 2" xfId="5734" xr:uid="{00000000-0005-0000-0000-0000D6150000}"/>
    <cellStyle name="Normal 6 5 3 2 3" xfId="5365" xr:uid="{00000000-0005-0000-0000-0000D7150000}"/>
    <cellStyle name="Normal 6 5 3 3" xfId="5602" xr:uid="{00000000-0005-0000-0000-0000D8150000}"/>
    <cellStyle name="Normal 6 5 3 3 2" xfId="6096" xr:uid="{00000000-0005-0000-0000-0000D9150000}"/>
    <cellStyle name="Normal 6 5 3 4" xfId="4974" xr:uid="{00000000-0005-0000-0000-0000DA150000}"/>
    <cellStyle name="Normal 6 5 4" xfId="980" xr:uid="{00000000-0005-0000-0000-0000DB150000}"/>
    <cellStyle name="Normal 6 5 4 2" xfId="1820" xr:uid="{00000000-0005-0000-0000-0000DC150000}"/>
    <cellStyle name="Normal 6 5 4 3" xfId="5081" xr:uid="{00000000-0005-0000-0000-0000DD150000}"/>
    <cellStyle name="Normal 6 5 5" xfId="1365" xr:uid="{00000000-0005-0000-0000-0000DE150000}"/>
    <cellStyle name="Normal 6 5 5 2" xfId="6196" xr:uid="{00000000-0005-0000-0000-0000DF150000}"/>
    <cellStyle name="Normal 6 5 6" xfId="4646" xr:uid="{00000000-0005-0000-0000-0000E0150000}"/>
    <cellStyle name="Normal 6 6" xfId="484" xr:uid="{00000000-0005-0000-0000-0000E1150000}"/>
    <cellStyle name="Normal 6 6 2" xfId="583" xr:uid="{00000000-0005-0000-0000-0000E2150000}"/>
    <cellStyle name="Normal 6 6 2 2" xfId="900" xr:uid="{00000000-0005-0000-0000-0000E3150000}"/>
    <cellStyle name="Normal 6 6 2 2 2" xfId="1698" xr:uid="{00000000-0005-0000-0000-0000E4150000}"/>
    <cellStyle name="Normal 6 6 2 2 3" xfId="5266" xr:uid="{00000000-0005-0000-0000-0000E5150000}"/>
    <cellStyle name="Normal 6 6 2 3" xfId="1107" xr:uid="{00000000-0005-0000-0000-0000E6150000}"/>
    <cellStyle name="Normal 6 6 2 3 2" xfId="1947" xr:uid="{00000000-0005-0000-0000-0000E7150000}"/>
    <cellStyle name="Normal 6 6 2 4" xfId="1502" xr:uid="{00000000-0005-0000-0000-0000E8150000}"/>
    <cellStyle name="Normal 6 6 2 5" xfId="4805" xr:uid="{00000000-0005-0000-0000-0000E9150000}"/>
    <cellStyle name="Normal 6 6 3" xfId="899" xr:uid="{00000000-0005-0000-0000-0000EA150000}"/>
    <cellStyle name="Normal 6 6 3 2" xfId="1697" xr:uid="{00000000-0005-0000-0000-0000EB150000}"/>
    <cellStyle name="Normal 6 6 3 2 2" xfId="5743" xr:uid="{00000000-0005-0000-0000-0000EC150000}"/>
    <cellStyle name="Normal 6 6 3 2 3" xfId="5389" xr:uid="{00000000-0005-0000-0000-0000ED150000}"/>
    <cellStyle name="Normal 6 6 3 3" xfId="5611" xr:uid="{00000000-0005-0000-0000-0000EE150000}"/>
    <cellStyle name="Normal 6 6 3 4" xfId="4998" xr:uid="{00000000-0005-0000-0000-0000EF150000}"/>
    <cellStyle name="Normal 6 6 4" xfId="1001" xr:uid="{00000000-0005-0000-0000-0000F0150000}"/>
    <cellStyle name="Normal 6 6 4 2" xfId="1841" xr:uid="{00000000-0005-0000-0000-0000F1150000}"/>
    <cellStyle name="Normal 6 6 4 3" xfId="5082" xr:uid="{00000000-0005-0000-0000-0000F2150000}"/>
    <cellStyle name="Normal 6 6 5" xfId="1389" xr:uid="{00000000-0005-0000-0000-0000F3150000}"/>
    <cellStyle name="Normal 6 6 6" xfId="4670" xr:uid="{00000000-0005-0000-0000-0000F4150000}"/>
    <cellStyle name="Normal 6 7" xfId="485" xr:uid="{00000000-0005-0000-0000-0000F5150000}"/>
    <cellStyle name="Normal 6 7 2" xfId="593" xr:uid="{00000000-0005-0000-0000-0000F6150000}"/>
    <cellStyle name="Normal 6 7 2 2" xfId="902" xr:uid="{00000000-0005-0000-0000-0000F7150000}"/>
    <cellStyle name="Normal 6 7 2 2 2" xfId="1700" xr:uid="{00000000-0005-0000-0000-0000F8150000}"/>
    <cellStyle name="Normal 6 7 2 2 3" xfId="5276" xr:uid="{00000000-0005-0000-0000-0000F9150000}"/>
    <cellStyle name="Normal 6 7 2 3" xfId="1117" xr:uid="{00000000-0005-0000-0000-0000FA150000}"/>
    <cellStyle name="Normal 6 7 2 3 2" xfId="1957" xr:uid="{00000000-0005-0000-0000-0000FB150000}"/>
    <cellStyle name="Normal 6 7 2 4" xfId="1512" xr:uid="{00000000-0005-0000-0000-0000FC150000}"/>
    <cellStyle name="Normal 6 7 2 5" xfId="4815" xr:uid="{00000000-0005-0000-0000-0000FD150000}"/>
    <cellStyle name="Normal 6 7 3" xfId="901" xr:uid="{00000000-0005-0000-0000-0000FE150000}"/>
    <cellStyle name="Normal 6 7 3 2" xfId="1699" xr:uid="{00000000-0005-0000-0000-0000FF150000}"/>
    <cellStyle name="Normal 6 7 3 2 2" xfId="5745" xr:uid="{00000000-0005-0000-0000-000000160000}"/>
    <cellStyle name="Normal 6 7 3 2 3" xfId="5399" xr:uid="{00000000-0005-0000-0000-000001160000}"/>
    <cellStyle name="Normal 6 7 3 3" xfId="5613" xr:uid="{00000000-0005-0000-0000-000002160000}"/>
    <cellStyle name="Normal 6 7 3 4" xfId="5008" xr:uid="{00000000-0005-0000-0000-000003160000}"/>
    <cellStyle name="Normal 6 7 4" xfId="1011" xr:uid="{00000000-0005-0000-0000-000004160000}"/>
    <cellStyle name="Normal 6 7 4 2" xfId="1851" xr:uid="{00000000-0005-0000-0000-000005160000}"/>
    <cellStyle name="Normal 6 7 4 3" xfId="5083" xr:uid="{00000000-0005-0000-0000-000006160000}"/>
    <cellStyle name="Normal 6 7 5" xfId="1399" xr:uid="{00000000-0005-0000-0000-000007160000}"/>
    <cellStyle name="Normal 6 7 6" xfId="4680" xr:uid="{00000000-0005-0000-0000-000008160000}"/>
    <cellStyle name="Normal 6 8" xfId="564" xr:uid="{00000000-0005-0000-0000-000009160000}"/>
    <cellStyle name="Normal 6 8 2" xfId="903" xr:uid="{00000000-0005-0000-0000-00000A160000}"/>
    <cellStyle name="Normal 6 8 2 2" xfId="1701" xr:uid="{00000000-0005-0000-0000-00000B160000}"/>
    <cellStyle name="Normal 6 8 2 3" xfId="5170" xr:uid="{00000000-0005-0000-0000-00000C160000}"/>
    <cellStyle name="Normal 6 8 3" xfId="1022" xr:uid="{00000000-0005-0000-0000-00000D160000}"/>
    <cellStyle name="Normal 6 8 3 2" xfId="1862" xr:uid="{00000000-0005-0000-0000-00000E160000}"/>
    <cellStyle name="Normal 6 8 4" xfId="1410" xr:uid="{00000000-0005-0000-0000-00000F160000}"/>
    <cellStyle name="Normal 6 8 5" xfId="4714" xr:uid="{00000000-0005-0000-0000-000010160000}"/>
    <cellStyle name="Normal 6 9" xfId="897" xr:uid="{00000000-0005-0000-0000-000011160000}"/>
    <cellStyle name="Normal 6 9 2" xfId="1688" xr:uid="{00000000-0005-0000-0000-000012160000}"/>
    <cellStyle name="Normal 6 9 2 2" xfId="5697" xr:uid="{00000000-0005-0000-0000-000013160000}"/>
    <cellStyle name="Normal 6 9 2 3" xfId="5289" xr:uid="{00000000-0005-0000-0000-000014160000}"/>
    <cellStyle name="Normal 6 9 3" xfId="5563" xr:uid="{00000000-0005-0000-0000-000015160000}"/>
    <cellStyle name="Normal 6 9 4" xfId="4898" xr:uid="{00000000-0005-0000-0000-000016160000}"/>
    <cellStyle name="Normal 6_Tercera propuesta fais 2008 Didesol" xfId="3491" xr:uid="{00000000-0005-0000-0000-000017160000}"/>
    <cellStyle name="Normal 61" xfId="1267" xr:uid="{00000000-0005-0000-0000-000018160000}"/>
    <cellStyle name="Normal 7" xfId="215" xr:uid="{00000000-0005-0000-0000-000019160000}"/>
    <cellStyle name="Normal 7 10" xfId="2103" xr:uid="{00000000-0005-0000-0000-00001A160000}"/>
    <cellStyle name="Normal 7 11" xfId="4701" xr:uid="{00000000-0005-0000-0000-00001B160000}"/>
    <cellStyle name="Normal 7 12" xfId="4591" xr:uid="{00000000-0005-0000-0000-00001C160000}"/>
    <cellStyle name="Normal 7 2" xfId="216" xr:uid="{00000000-0005-0000-0000-00001D160000}"/>
    <cellStyle name="Normal 7 2 2" xfId="217" xr:uid="{00000000-0005-0000-0000-00001E160000}"/>
    <cellStyle name="Normal 7 2 3" xfId="285" xr:uid="{00000000-0005-0000-0000-00001F160000}"/>
    <cellStyle name="Normal 7 2 3 2" xfId="486" xr:uid="{00000000-0005-0000-0000-000020160000}"/>
    <cellStyle name="Normal 7 2 3 2 2" xfId="1702" xr:uid="{00000000-0005-0000-0000-000021160000}"/>
    <cellStyle name="Normal 7 2 3 2 2 2" xfId="6184" xr:uid="{00000000-0005-0000-0000-000022160000}"/>
    <cellStyle name="Normal 7 2 3 2 3" xfId="5246" xr:uid="{00000000-0005-0000-0000-000023160000}"/>
    <cellStyle name="Normal 7 2 3 2 3 2" xfId="6235" xr:uid="{00000000-0005-0000-0000-000024160000}"/>
    <cellStyle name="Normal 7 2 3 2 4" xfId="5933" xr:uid="{00000000-0005-0000-0000-000025160000}"/>
    <cellStyle name="Normal 7 2 3 3" xfId="984" xr:uid="{00000000-0005-0000-0000-000026160000}"/>
    <cellStyle name="Normal 7 2 3 3 2" xfId="1824" xr:uid="{00000000-0005-0000-0000-000027160000}"/>
    <cellStyle name="Normal 7 2 3 4" xfId="1485" xr:uid="{00000000-0005-0000-0000-000028160000}"/>
    <cellStyle name="Normal 7 2 3 4 2" xfId="5876" xr:uid="{00000000-0005-0000-0000-000029160000}"/>
    <cellStyle name="Normal 7 2 3 5" xfId="4785" xr:uid="{00000000-0005-0000-0000-00002A160000}"/>
    <cellStyle name="Normal 7 2 4" xfId="487" xr:uid="{00000000-0005-0000-0000-00002B160000}"/>
    <cellStyle name="Normal 7 2 4 2" xfId="4541" xr:uid="{00000000-0005-0000-0000-00002C160000}"/>
    <cellStyle name="Normal 7 2 4 2 2" xfId="5738" xr:uid="{00000000-0005-0000-0000-00002D160000}"/>
    <cellStyle name="Normal 7 2 4 2 3" xfId="5369" xr:uid="{00000000-0005-0000-0000-00002E160000}"/>
    <cellStyle name="Normal 7 2 4 3" xfId="4837" xr:uid="{00000000-0005-0000-0000-00002F160000}"/>
    <cellStyle name="Normal 7 2 4 3 2" xfId="5606" xr:uid="{00000000-0005-0000-0000-000030160000}"/>
    <cellStyle name="Normal 7 2 4 4" xfId="4978" xr:uid="{00000000-0005-0000-0000-000031160000}"/>
    <cellStyle name="Normal 7 2 4 5" xfId="4461" xr:uid="{00000000-0005-0000-0000-000032160000}"/>
    <cellStyle name="Normal 7 2 4 6" xfId="5861" xr:uid="{00000000-0005-0000-0000-000033160000}"/>
    <cellStyle name="Normal 7 2 4 7" xfId="574" xr:uid="{00000000-0005-0000-0000-000034160000}"/>
    <cellStyle name="Normal 7 2 5" xfId="826" xr:uid="{00000000-0005-0000-0000-000035160000}"/>
    <cellStyle name="Normal 7 2 5 2" xfId="1235" xr:uid="{00000000-0005-0000-0000-000036160000}"/>
    <cellStyle name="Normal 7 2 5 2 2" xfId="2073" xr:uid="{00000000-0005-0000-0000-000037160000}"/>
    <cellStyle name="Normal 7 2 5 3" xfId="1369" xr:uid="{00000000-0005-0000-0000-000038160000}"/>
    <cellStyle name="Normal 7 2 5 4" xfId="5085" xr:uid="{00000000-0005-0000-0000-000039160000}"/>
    <cellStyle name="Normal 7 2 6" xfId="5471" xr:uid="{00000000-0005-0000-0000-00003A160000}"/>
    <cellStyle name="Normal 7 2 6 2" xfId="6064" xr:uid="{00000000-0005-0000-0000-00003B160000}"/>
    <cellStyle name="Normal 7 2 7" xfId="4650" xr:uid="{00000000-0005-0000-0000-00003C160000}"/>
    <cellStyle name="Normal 7 2 8" xfId="5844" xr:uid="{00000000-0005-0000-0000-00003D160000}"/>
    <cellStyle name="Normal 7 2 9" xfId="541" xr:uid="{00000000-0005-0000-0000-00003E160000}"/>
    <cellStyle name="Normal 7 3" xfId="218" xr:uid="{00000000-0005-0000-0000-00003F160000}"/>
    <cellStyle name="Normal 7 3 2" xfId="488" xr:uid="{00000000-0005-0000-0000-000040160000}"/>
    <cellStyle name="Normal 7 3 2 2" xfId="905" xr:uid="{00000000-0005-0000-0000-000041160000}"/>
    <cellStyle name="Normal 7 3 2 2 2" xfId="1704" xr:uid="{00000000-0005-0000-0000-000042160000}"/>
    <cellStyle name="Normal 7 3 2 2 3" xfId="5247" xr:uid="{00000000-0005-0000-0000-000043160000}"/>
    <cellStyle name="Normal 7 3 2 3" xfId="985" xr:uid="{00000000-0005-0000-0000-000044160000}"/>
    <cellStyle name="Normal 7 3 2 3 2" xfId="1825" xr:uid="{00000000-0005-0000-0000-000045160000}"/>
    <cellStyle name="Normal 7 3 2 4" xfId="1486" xr:uid="{00000000-0005-0000-0000-000046160000}"/>
    <cellStyle name="Normal 7 3 2 5" xfId="4786" xr:uid="{00000000-0005-0000-0000-000047160000}"/>
    <cellStyle name="Normal 7 3 3" xfId="489" xr:uid="{00000000-0005-0000-0000-000048160000}"/>
    <cellStyle name="Normal 7 3 3 2" xfId="4542" xr:uid="{00000000-0005-0000-0000-000049160000}"/>
    <cellStyle name="Normal 7 3 3 2 2" xfId="5739" xr:uid="{00000000-0005-0000-0000-00004A160000}"/>
    <cellStyle name="Normal 7 3 3 2 3" xfId="5370" xr:uid="{00000000-0005-0000-0000-00004B160000}"/>
    <cellStyle name="Normal 7 3 3 3" xfId="4854" xr:uid="{00000000-0005-0000-0000-00004C160000}"/>
    <cellStyle name="Normal 7 3 3 3 2" xfId="5607" xr:uid="{00000000-0005-0000-0000-00004D160000}"/>
    <cellStyle name="Normal 7 3 3 4" xfId="4979" xr:uid="{00000000-0005-0000-0000-00004E160000}"/>
    <cellStyle name="Normal 7 3 3 5" xfId="4462" xr:uid="{00000000-0005-0000-0000-00004F160000}"/>
    <cellStyle name="Normal 7 3 3 6" xfId="5857" xr:uid="{00000000-0005-0000-0000-000050160000}"/>
    <cellStyle name="Normal 7 3 3 7" xfId="569" xr:uid="{00000000-0005-0000-0000-000051160000}"/>
    <cellStyle name="Normal 7 3 4" xfId="904" xr:uid="{00000000-0005-0000-0000-000052160000}"/>
    <cellStyle name="Normal 7 3 4 2" xfId="1703" xr:uid="{00000000-0005-0000-0000-000053160000}"/>
    <cellStyle name="Normal 7 3 4 3" xfId="5086" xr:uid="{00000000-0005-0000-0000-000054160000}"/>
    <cellStyle name="Normal 7 3 5" xfId="1370" xr:uid="{00000000-0005-0000-0000-000055160000}"/>
    <cellStyle name="Normal 7 3 5 2" xfId="6197" xr:uid="{00000000-0005-0000-0000-000056160000}"/>
    <cellStyle name="Normal 7 3 6" xfId="4651" xr:uid="{00000000-0005-0000-0000-000057160000}"/>
    <cellStyle name="Normal 7 3 7" xfId="5839" xr:uid="{00000000-0005-0000-0000-000058160000}"/>
    <cellStyle name="Normal 7 3 8" xfId="533" xr:uid="{00000000-0005-0000-0000-000059160000}"/>
    <cellStyle name="Normal 7 4" xfId="219" xr:uid="{00000000-0005-0000-0000-00005A160000}"/>
    <cellStyle name="Normal 7 5" xfId="490" xr:uid="{00000000-0005-0000-0000-00005B160000}"/>
    <cellStyle name="Normal 7 5 2" xfId="5823" xr:uid="{00000000-0005-0000-0000-00005C160000}"/>
    <cellStyle name="Normal 7 5 2 2" xfId="6240" xr:uid="{00000000-0005-0000-0000-00005D160000}"/>
    <cellStyle name="Normal 7 5 3" xfId="5848" xr:uid="{00000000-0005-0000-0000-00005E160000}"/>
    <cellStyle name="Normal 7 5 3 2" xfId="6076" xr:uid="{00000000-0005-0000-0000-00005F160000}"/>
    <cellStyle name="Normal 7 5 3 3" xfId="5804" xr:uid="{00000000-0005-0000-0000-000060160000}"/>
    <cellStyle name="Normal 7 5 4" xfId="6110" xr:uid="{00000000-0005-0000-0000-000061160000}"/>
    <cellStyle name="Normal 7 5 5" xfId="550" xr:uid="{00000000-0005-0000-0000-000062160000}"/>
    <cellStyle name="Normal 7 6" xfId="491" xr:uid="{00000000-0005-0000-0000-000063160000}"/>
    <cellStyle name="Normal 7 6 2" xfId="906" xr:uid="{00000000-0005-0000-0000-000064160000}"/>
    <cellStyle name="Normal 7 6 2 2" xfId="1705" xr:uid="{00000000-0005-0000-0000-000065160000}"/>
    <cellStyle name="Normal 7 6 2 3" xfId="5187" xr:uid="{00000000-0005-0000-0000-000066160000}"/>
    <cellStyle name="Normal 7 6 3" xfId="1043" xr:uid="{00000000-0005-0000-0000-000067160000}"/>
    <cellStyle name="Normal 7 6 3 2" xfId="1883" xr:uid="{00000000-0005-0000-0000-000068160000}"/>
    <cellStyle name="Normal 7 6 4" xfId="1431" xr:uid="{00000000-0005-0000-0000-000069160000}"/>
    <cellStyle name="Normal 7 6 5" xfId="4729" xr:uid="{00000000-0005-0000-0000-00006A160000}"/>
    <cellStyle name="Normal 7 7" xfId="827" xr:uid="{00000000-0005-0000-0000-00006B160000}"/>
    <cellStyle name="Normal 7 7 2" xfId="1236" xr:uid="{00000000-0005-0000-0000-00006C160000}"/>
    <cellStyle name="Normal 7 7 2 2" xfId="2074" xr:uid="{00000000-0005-0000-0000-00006D160000}"/>
    <cellStyle name="Normal 7 7 2 3" xfId="5310" xr:uid="{00000000-0005-0000-0000-00006E160000}"/>
    <cellStyle name="Normal 7 7 3" xfId="1312" xr:uid="{00000000-0005-0000-0000-00006F160000}"/>
    <cellStyle name="Normal 7 7 4" xfId="4919" xr:uid="{00000000-0005-0000-0000-000070160000}"/>
    <cellStyle name="Normal 7 8" xfId="929" xr:uid="{00000000-0005-0000-0000-000071160000}"/>
    <cellStyle name="Normal 7 8 2" xfId="1769" xr:uid="{00000000-0005-0000-0000-000072160000}"/>
    <cellStyle name="Normal 7 8 3" xfId="5084" xr:uid="{00000000-0005-0000-0000-000073160000}"/>
    <cellStyle name="Normal 7 9" xfId="2142" xr:uid="{00000000-0005-0000-0000-000074160000}"/>
    <cellStyle name="Normal 7 9 2" xfId="5461" xr:uid="{00000000-0005-0000-0000-000075160000}"/>
    <cellStyle name="Normal 7_Tercera propuesta fais 2008 Didesol" xfId="3492" xr:uid="{00000000-0005-0000-0000-000076160000}"/>
    <cellStyle name="Normal 8" xfId="220" xr:uid="{00000000-0005-0000-0000-000077160000}"/>
    <cellStyle name="Normal 8 10" xfId="2107" xr:uid="{00000000-0005-0000-0000-000078160000}"/>
    <cellStyle name="Normal 8 11" xfId="4697" xr:uid="{00000000-0005-0000-0000-000079160000}"/>
    <cellStyle name="Normal 8 12" xfId="4592" xr:uid="{00000000-0005-0000-0000-00007A160000}"/>
    <cellStyle name="Normal 8 2" xfId="221" xr:uid="{00000000-0005-0000-0000-00007B160000}"/>
    <cellStyle name="Normal 8 2 2" xfId="222" xr:uid="{00000000-0005-0000-0000-00007C160000}"/>
    <cellStyle name="Normal 8 2 3" xfId="286" xr:uid="{00000000-0005-0000-0000-00007D160000}"/>
    <cellStyle name="Normal 8 2 3 2" xfId="492" xr:uid="{00000000-0005-0000-0000-00007E160000}"/>
    <cellStyle name="Normal 8 2 3 2 2" xfId="1706" xr:uid="{00000000-0005-0000-0000-00007F160000}"/>
    <cellStyle name="Normal 8 2 3 2 2 2" xfId="6030" xr:uid="{00000000-0005-0000-0000-000080160000}"/>
    <cellStyle name="Normal 8 2 3 2 3" xfId="5248" xr:uid="{00000000-0005-0000-0000-000081160000}"/>
    <cellStyle name="Normal 8 2 3 2 3 2" xfId="6028" xr:uid="{00000000-0005-0000-0000-000082160000}"/>
    <cellStyle name="Normal 8 2 3 2 4" xfId="5965" xr:uid="{00000000-0005-0000-0000-000083160000}"/>
    <cellStyle name="Normal 8 2 3 3" xfId="986" xr:uid="{00000000-0005-0000-0000-000084160000}"/>
    <cellStyle name="Normal 8 2 3 3 2" xfId="1826" xr:uid="{00000000-0005-0000-0000-000085160000}"/>
    <cellStyle name="Normal 8 2 3 4" xfId="1487" xr:uid="{00000000-0005-0000-0000-000086160000}"/>
    <cellStyle name="Normal 8 2 3 4 2" xfId="5949" xr:uid="{00000000-0005-0000-0000-000087160000}"/>
    <cellStyle name="Normal 8 2 3 5" xfId="4787" xr:uid="{00000000-0005-0000-0000-000088160000}"/>
    <cellStyle name="Normal 8 2 4" xfId="493" xr:uid="{00000000-0005-0000-0000-000089160000}"/>
    <cellStyle name="Normal 8 2 4 2" xfId="4543" xr:uid="{00000000-0005-0000-0000-00008A160000}"/>
    <cellStyle name="Normal 8 2 4 2 2" xfId="5740" xr:uid="{00000000-0005-0000-0000-00008B160000}"/>
    <cellStyle name="Normal 8 2 4 2 3" xfId="5371" xr:uid="{00000000-0005-0000-0000-00008C160000}"/>
    <cellStyle name="Normal 8 2 4 3" xfId="4857" xr:uid="{00000000-0005-0000-0000-00008D160000}"/>
    <cellStyle name="Normal 8 2 4 3 2" xfId="5608" xr:uid="{00000000-0005-0000-0000-00008E160000}"/>
    <cellStyle name="Normal 8 2 4 4" xfId="4980" xr:uid="{00000000-0005-0000-0000-00008F160000}"/>
    <cellStyle name="Normal 8 2 4 5" xfId="4463" xr:uid="{00000000-0005-0000-0000-000090160000}"/>
    <cellStyle name="Normal 8 2 4 6" xfId="5862" xr:uid="{00000000-0005-0000-0000-000091160000}"/>
    <cellStyle name="Normal 8 2 4 7" xfId="575" xr:uid="{00000000-0005-0000-0000-000092160000}"/>
    <cellStyle name="Normal 8 2 5" xfId="828" xr:uid="{00000000-0005-0000-0000-000093160000}"/>
    <cellStyle name="Normal 8 2 5 2" xfId="1237" xr:uid="{00000000-0005-0000-0000-000094160000}"/>
    <cellStyle name="Normal 8 2 5 2 2" xfId="2075" xr:uid="{00000000-0005-0000-0000-000095160000}"/>
    <cellStyle name="Normal 8 2 5 3" xfId="1371" xr:uid="{00000000-0005-0000-0000-000096160000}"/>
    <cellStyle name="Normal 8 2 5 4" xfId="5088" xr:uid="{00000000-0005-0000-0000-000097160000}"/>
    <cellStyle name="Normal 8 2 6" xfId="5472" xr:uid="{00000000-0005-0000-0000-000098160000}"/>
    <cellStyle name="Normal 8 2 6 2" xfId="6065" xr:uid="{00000000-0005-0000-0000-000099160000}"/>
    <cellStyle name="Normal 8 2 7" xfId="4652" xr:uid="{00000000-0005-0000-0000-00009A160000}"/>
    <cellStyle name="Normal 8 2 8" xfId="5845" xr:uid="{00000000-0005-0000-0000-00009B160000}"/>
    <cellStyle name="Normal 8 2 9" xfId="542" xr:uid="{00000000-0005-0000-0000-00009C160000}"/>
    <cellStyle name="Normal 8 3" xfId="223" xr:uid="{00000000-0005-0000-0000-00009D160000}"/>
    <cellStyle name="Normal 8 3 2" xfId="494" xr:uid="{00000000-0005-0000-0000-00009E160000}"/>
    <cellStyle name="Normal 8 3 2 2" xfId="908" xr:uid="{00000000-0005-0000-0000-00009F160000}"/>
    <cellStyle name="Normal 8 3 2 2 2" xfId="1708" xr:uid="{00000000-0005-0000-0000-0000A0160000}"/>
    <cellStyle name="Normal 8 3 2 2 3" xfId="5249" xr:uid="{00000000-0005-0000-0000-0000A1160000}"/>
    <cellStyle name="Normal 8 3 2 3" xfId="987" xr:uid="{00000000-0005-0000-0000-0000A2160000}"/>
    <cellStyle name="Normal 8 3 2 3 2" xfId="1827" xr:uid="{00000000-0005-0000-0000-0000A3160000}"/>
    <cellStyle name="Normal 8 3 2 4" xfId="1488" xr:uid="{00000000-0005-0000-0000-0000A4160000}"/>
    <cellStyle name="Normal 8 3 2 5" xfId="4788" xr:uid="{00000000-0005-0000-0000-0000A5160000}"/>
    <cellStyle name="Normal 8 3 3" xfId="495" xr:uid="{00000000-0005-0000-0000-0000A6160000}"/>
    <cellStyle name="Normal 8 3 3 2" xfId="4544" xr:uid="{00000000-0005-0000-0000-0000A7160000}"/>
    <cellStyle name="Normal 8 3 3 2 2" xfId="5741" xr:uid="{00000000-0005-0000-0000-0000A8160000}"/>
    <cellStyle name="Normal 8 3 3 2 3" xfId="5372" xr:uid="{00000000-0005-0000-0000-0000A9160000}"/>
    <cellStyle name="Normal 8 3 3 3" xfId="5417" xr:uid="{00000000-0005-0000-0000-0000AA160000}"/>
    <cellStyle name="Normal 8 3 3 3 2" xfId="5609" xr:uid="{00000000-0005-0000-0000-0000AB160000}"/>
    <cellStyle name="Normal 8 3 3 4" xfId="4981" xr:uid="{00000000-0005-0000-0000-0000AC160000}"/>
    <cellStyle name="Normal 8 3 3 5" xfId="4464" xr:uid="{00000000-0005-0000-0000-0000AD160000}"/>
    <cellStyle name="Normal 8 3 3 6" xfId="5859" xr:uid="{00000000-0005-0000-0000-0000AE160000}"/>
    <cellStyle name="Normal 8 3 3 7" xfId="571" xr:uid="{00000000-0005-0000-0000-0000AF160000}"/>
    <cellStyle name="Normal 8 3 4" xfId="907" xr:uid="{00000000-0005-0000-0000-0000B0160000}"/>
    <cellStyle name="Normal 8 3 4 2" xfId="1707" xr:uid="{00000000-0005-0000-0000-0000B1160000}"/>
    <cellStyle name="Normal 8 3 4 3" xfId="5089" xr:uid="{00000000-0005-0000-0000-0000B2160000}"/>
    <cellStyle name="Normal 8 3 5" xfId="1372" xr:uid="{00000000-0005-0000-0000-0000B3160000}"/>
    <cellStyle name="Normal 8 3 5 2" xfId="5954" xr:uid="{00000000-0005-0000-0000-0000B4160000}"/>
    <cellStyle name="Normal 8 3 6" xfId="4653" xr:uid="{00000000-0005-0000-0000-0000B5160000}"/>
    <cellStyle name="Normal 8 3 7" xfId="5841" xr:uid="{00000000-0005-0000-0000-0000B6160000}"/>
    <cellStyle name="Normal 8 3 8" xfId="537" xr:uid="{00000000-0005-0000-0000-0000B7160000}"/>
    <cellStyle name="Normal 8 4" xfId="224" xr:uid="{00000000-0005-0000-0000-0000B8160000}"/>
    <cellStyle name="Normal 8 5" xfId="496" xr:uid="{00000000-0005-0000-0000-0000B9160000}"/>
    <cellStyle name="Normal 8 5 2" xfId="5824" xr:uid="{00000000-0005-0000-0000-0000BA160000}"/>
    <cellStyle name="Normal 8 5 2 2" xfId="6176" xr:uid="{00000000-0005-0000-0000-0000BB160000}"/>
    <cellStyle name="Normal 8 5 3" xfId="5850" xr:uid="{00000000-0005-0000-0000-0000BC160000}"/>
    <cellStyle name="Normal 8 5 3 2" xfId="6000" xr:uid="{00000000-0005-0000-0000-0000BD160000}"/>
    <cellStyle name="Normal 8 5 3 3" xfId="6272" xr:uid="{00000000-0005-0000-0000-0000BE160000}"/>
    <cellStyle name="Normal 8 5 4" xfId="6276" xr:uid="{00000000-0005-0000-0000-0000BF160000}"/>
    <cellStyle name="Normal 8 5 5" xfId="552" xr:uid="{00000000-0005-0000-0000-0000C0160000}"/>
    <cellStyle name="Normal 8 6" xfId="497" xr:uid="{00000000-0005-0000-0000-0000C1160000}"/>
    <cellStyle name="Normal 8 6 2" xfId="909" xr:uid="{00000000-0005-0000-0000-0000C2160000}"/>
    <cellStyle name="Normal 8 6 2 2" xfId="1709" xr:uid="{00000000-0005-0000-0000-0000C3160000}"/>
    <cellStyle name="Normal 8 6 2 3" xfId="5188" xr:uid="{00000000-0005-0000-0000-0000C4160000}"/>
    <cellStyle name="Normal 8 6 3" xfId="1044" xr:uid="{00000000-0005-0000-0000-0000C5160000}"/>
    <cellStyle name="Normal 8 6 3 2" xfId="1884" xr:uid="{00000000-0005-0000-0000-0000C6160000}"/>
    <cellStyle name="Normal 8 6 4" xfId="1432" xr:uid="{00000000-0005-0000-0000-0000C7160000}"/>
    <cellStyle name="Normal 8 6 5" xfId="4730" xr:uid="{00000000-0005-0000-0000-0000C8160000}"/>
    <cellStyle name="Normal 8 7" xfId="829" xr:uid="{00000000-0005-0000-0000-0000C9160000}"/>
    <cellStyle name="Normal 8 7 2" xfId="1238" xr:uid="{00000000-0005-0000-0000-0000CA160000}"/>
    <cellStyle name="Normal 8 7 2 2" xfId="2076" xr:uid="{00000000-0005-0000-0000-0000CB160000}"/>
    <cellStyle name="Normal 8 7 2 3" xfId="5311" xr:uid="{00000000-0005-0000-0000-0000CC160000}"/>
    <cellStyle name="Normal 8 7 3" xfId="1313" xr:uid="{00000000-0005-0000-0000-0000CD160000}"/>
    <cellStyle name="Normal 8 7 4" xfId="4920" xr:uid="{00000000-0005-0000-0000-0000CE160000}"/>
    <cellStyle name="Normal 8 8" xfId="930" xr:uid="{00000000-0005-0000-0000-0000CF160000}"/>
    <cellStyle name="Normal 8 8 2" xfId="1770" xr:uid="{00000000-0005-0000-0000-0000D0160000}"/>
    <cellStyle name="Normal 8 8 3" xfId="5087" xr:uid="{00000000-0005-0000-0000-0000D1160000}"/>
    <cellStyle name="Normal 8 9" xfId="2146" xr:uid="{00000000-0005-0000-0000-0000D2160000}"/>
    <cellStyle name="Normal 8 9 2" xfId="5462" xr:uid="{00000000-0005-0000-0000-0000D3160000}"/>
    <cellStyle name="Normal 8_AVANCE TRIMESTRAL 2008 JUNIO" xfId="3493" xr:uid="{00000000-0005-0000-0000-0000D4160000}"/>
    <cellStyle name="Normal 9" xfId="53" xr:uid="{00000000-0005-0000-0000-0000D5160000}"/>
    <cellStyle name="Normal 9 2" xfId="225" xr:uid="{00000000-0005-0000-0000-0000D6160000}"/>
    <cellStyle name="Notas 2" xfId="226" xr:uid="{00000000-0005-0000-0000-0000D7160000}"/>
    <cellStyle name="Notas 3" xfId="227" xr:uid="{00000000-0005-0000-0000-0000D8160000}"/>
    <cellStyle name="Notas 4" xfId="228" xr:uid="{00000000-0005-0000-0000-0000D9160000}"/>
    <cellStyle name="Notas 4 2" xfId="229" xr:uid="{00000000-0005-0000-0000-0000DA160000}"/>
    <cellStyle name="Notas 4 2 2" xfId="498" xr:uid="{00000000-0005-0000-0000-0000DB160000}"/>
    <cellStyle name="Notas 4 2 2 2" xfId="833" xr:uid="{00000000-0005-0000-0000-0000DC160000}"/>
    <cellStyle name="Notas 4 2 2 2 2" xfId="1239" xr:uid="{00000000-0005-0000-0000-0000DD160000}"/>
    <cellStyle name="Notas 4 2 2 2 2 2" xfId="2077" xr:uid="{00000000-0005-0000-0000-0000DE160000}"/>
    <cellStyle name="Notas 4 2 2 2 3" xfId="1710" xr:uid="{00000000-0005-0000-0000-0000DF160000}"/>
    <cellStyle name="Notas 4 2 2 2 4" xfId="5250" xr:uid="{00000000-0005-0000-0000-0000E0160000}"/>
    <cellStyle name="Notas 4 2 2 3" xfId="832" xr:uid="{00000000-0005-0000-0000-0000E1160000}"/>
    <cellStyle name="Notas 4 2 2 3 2" xfId="5529" xr:uid="{00000000-0005-0000-0000-0000E2160000}"/>
    <cellStyle name="Notas 4 2 2 4" xfId="1094" xr:uid="{00000000-0005-0000-0000-0000E3160000}"/>
    <cellStyle name="Notas 4 2 2 4 2" xfId="1934" xr:uid="{00000000-0005-0000-0000-0000E4160000}"/>
    <cellStyle name="Notas 4 2 2 5" xfId="1489" xr:uid="{00000000-0005-0000-0000-0000E5160000}"/>
    <cellStyle name="Notas 4 2 2 6" xfId="4789" xr:uid="{00000000-0005-0000-0000-0000E6160000}"/>
    <cellStyle name="Notas 4 2 3" xfId="499" xr:uid="{00000000-0005-0000-0000-0000E7160000}"/>
    <cellStyle name="Notas 4 2 3 2" xfId="1240" xr:uid="{00000000-0005-0000-0000-0000E8160000}"/>
    <cellStyle name="Notas 4 2 3 2 2" xfId="2078" xr:uid="{00000000-0005-0000-0000-0000E9160000}"/>
    <cellStyle name="Notas 4 2 3 2 3" xfId="5373" xr:uid="{00000000-0005-0000-0000-0000EA160000}"/>
    <cellStyle name="Notas 4 2 3 3" xfId="1711" xr:uid="{00000000-0005-0000-0000-0000EB160000}"/>
    <cellStyle name="Notas 4 2 3 3 2" xfId="6097" xr:uid="{00000000-0005-0000-0000-0000EC160000}"/>
    <cellStyle name="Notas 4 2 3 4" xfId="4982" xr:uid="{00000000-0005-0000-0000-0000ED160000}"/>
    <cellStyle name="Notas 4 2 4" xfId="831" xr:uid="{00000000-0005-0000-0000-0000EE160000}"/>
    <cellStyle name="Notas 4 2 4 2" xfId="6174" xr:uid="{00000000-0005-0000-0000-0000EF160000}"/>
    <cellStyle name="Notas 4 2 4 3" xfId="5799" xr:uid="{00000000-0005-0000-0000-0000F0160000}"/>
    <cellStyle name="Notas 4 2 5" xfId="988" xr:uid="{00000000-0005-0000-0000-0000F1160000}"/>
    <cellStyle name="Notas 4 2 5 2" xfId="1828" xr:uid="{00000000-0005-0000-0000-0000F2160000}"/>
    <cellStyle name="Notas 4 2 5 3" xfId="5132" xr:uid="{00000000-0005-0000-0000-0000F3160000}"/>
    <cellStyle name="Notas 4 2 6" xfId="1373" xr:uid="{00000000-0005-0000-0000-0000F4160000}"/>
    <cellStyle name="Notas 4 2 7" xfId="4654" xr:uid="{00000000-0005-0000-0000-0000F5160000}"/>
    <cellStyle name="Notas 4 3" xfId="500" xr:uid="{00000000-0005-0000-0000-0000F6160000}"/>
    <cellStyle name="Notas 4 3 2" xfId="835" xr:uid="{00000000-0005-0000-0000-0000F7160000}"/>
    <cellStyle name="Notas 4 3 2 2" xfId="1241" xr:uid="{00000000-0005-0000-0000-0000F8160000}"/>
    <cellStyle name="Notas 4 3 2 2 2" xfId="2079" xr:uid="{00000000-0005-0000-0000-0000F9160000}"/>
    <cellStyle name="Notas 4 3 2 3" xfId="1712" xr:uid="{00000000-0005-0000-0000-0000FA160000}"/>
    <cellStyle name="Notas 4 3 2 4" xfId="5193" xr:uid="{00000000-0005-0000-0000-0000FB160000}"/>
    <cellStyle name="Notas 4 3 3" xfId="834" xr:uid="{00000000-0005-0000-0000-0000FC160000}"/>
    <cellStyle name="Notas 4 3 3 2" xfId="5500" xr:uid="{00000000-0005-0000-0000-0000FD160000}"/>
    <cellStyle name="Notas 4 3 4" xfId="1049" xr:uid="{00000000-0005-0000-0000-0000FE160000}"/>
    <cellStyle name="Notas 4 3 4 2" xfId="1889" xr:uid="{00000000-0005-0000-0000-0000FF160000}"/>
    <cellStyle name="Notas 4 3 5" xfId="1437" xr:uid="{00000000-0005-0000-0000-000000170000}"/>
    <cellStyle name="Notas 4 3 6" xfId="4733" xr:uid="{00000000-0005-0000-0000-000001170000}"/>
    <cellStyle name="Notas 4 4" xfId="501" xr:uid="{00000000-0005-0000-0000-000002170000}"/>
    <cellStyle name="Notas 4 4 2" xfId="1242" xr:uid="{00000000-0005-0000-0000-000003170000}"/>
    <cellStyle name="Notas 4 4 2 2" xfId="2080" xr:uid="{00000000-0005-0000-0000-000004170000}"/>
    <cellStyle name="Notas 4 4 2 3" xfId="5316" xr:uid="{00000000-0005-0000-0000-000005170000}"/>
    <cellStyle name="Notas 4 4 3" xfId="1713" xr:uid="{00000000-0005-0000-0000-000006170000}"/>
    <cellStyle name="Notas 4 4 3 2" xfId="6154" xr:uid="{00000000-0005-0000-0000-000007170000}"/>
    <cellStyle name="Notas 4 4 4" xfId="4925" xr:uid="{00000000-0005-0000-0000-000008170000}"/>
    <cellStyle name="Notas 4 5" xfId="830" xr:uid="{00000000-0005-0000-0000-000009170000}"/>
    <cellStyle name="Notas 4 5 2" xfId="5968" xr:uid="{00000000-0005-0000-0000-00000A170000}"/>
    <cellStyle name="Notas 4 5 3" xfId="5918" xr:uid="{00000000-0005-0000-0000-00000B170000}"/>
    <cellStyle name="Notas 4 6" xfId="935" xr:uid="{00000000-0005-0000-0000-00000C170000}"/>
    <cellStyle name="Notas 4 6 2" xfId="1775" xr:uid="{00000000-0005-0000-0000-00000D170000}"/>
    <cellStyle name="Notas 4 6 3" xfId="5099" xr:uid="{00000000-0005-0000-0000-00000E170000}"/>
    <cellStyle name="Notas 4 7" xfId="1318" xr:uid="{00000000-0005-0000-0000-00000F170000}"/>
    <cellStyle name="Notas 4 8" xfId="4597" xr:uid="{00000000-0005-0000-0000-000010170000}"/>
    <cellStyle name="Notas 5" xfId="230" xr:uid="{00000000-0005-0000-0000-000011170000}"/>
    <cellStyle name="Notas 5 2" xfId="502" xr:uid="{00000000-0005-0000-0000-000012170000}"/>
    <cellStyle name="Notas 5 2 2" xfId="838" xr:uid="{00000000-0005-0000-0000-000013170000}"/>
    <cellStyle name="Notas 5 2 2 2" xfId="1243" xr:uid="{00000000-0005-0000-0000-000014170000}"/>
    <cellStyle name="Notas 5 2 2 2 2" xfId="2081" xr:uid="{00000000-0005-0000-0000-000015170000}"/>
    <cellStyle name="Notas 5 2 2 3" xfId="1714" xr:uid="{00000000-0005-0000-0000-000016170000}"/>
    <cellStyle name="Notas 5 2 2 4" xfId="5209" xr:uid="{00000000-0005-0000-0000-000017170000}"/>
    <cellStyle name="Notas 5 2 3" xfId="837" xr:uid="{00000000-0005-0000-0000-000018170000}"/>
    <cellStyle name="Notas 5 2 3 2" xfId="5503" xr:uid="{00000000-0005-0000-0000-000019170000}"/>
    <cellStyle name="Notas 5 2 4" xfId="1066" xr:uid="{00000000-0005-0000-0000-00001A170000}"/>
    <cellStyle name="Notas 5 2 4 2" xfId="1906" xr:uid="{00000000-0005-0000-0000-00001B170000}"/>
    <cellStyle name="Notas 5 2 5" xfId="1454" xr:uid="{00000000-0005-0000-0000-00001C170000}"/>
    <cellStyle name="Notas 5 2 6" xfId="4748" xr:uid="{00000000-0005-0000-0000-00001D170000}"/>
    <cellStyle name="Notas 5 3" xfId="503" xr:uid="{00000000-0005-0000-0000-00001E170000}"/>
    <cellStyle name="Notas 5 3 2" xfId="1244" xr:uid="{00000000-0005-0000-0000-00001F170000}"/>
    <cellStyle name="Notas 5 3 2 2" xfId="2082" xr:uid="{00000000-0005-0000-0000-000020170000}"/>
    <cellStyle name="Notas 5 3 2 3" xfId="5332" xr:uid="{00000000-0005-0000-0000-000021170000}"/>
    <cellStyle name="Notas 5 3 3" xfId="1715" xr:uid="{00000000-0005-0000-0000-000022170000}"/>
    <cellStyle name="Notas 5 3 3 2" xfId="6019" xr:uid="{00000000-0005-0000-0000-000023170000}"/>
    <cellStyle name="Notas 5 3 4" xfId="4941" xr:uid="{00000000-0005-0000-0000-000024170000}"/>
    <cellStyle name="Notas 5 4" xfId="836" xr:uid="{00000000-0005-0000-0000-000025170000}"/>
    <cellStyle name="Notas 5 4 2" xfId="6175" xr:uid="{00000000-0005-0000-0000-000026170000}"/>
    <cellStyle name="Notas 5 4 3" xfId="6115" xr:uid="{00000000-0005-0000-0000-000027170000}"/>
    <cellStyle name="Notas 5 5" xfId="952" xr:uid="{00000000-0005-0000-0000-000028170000}"/>
    <cellStyle name="Notas 5 5 2" xfId="1792" xr:uid="{00000000-0005-0000-0000-000029170000}"/>
    <cellStyle name="Notas 5 5 3" xfId="5102" xr:uid="{00000000-0005-0000-0000-00002A170000}"/>
    <cellStyle name="Notas 5 6" xfId="1333" xr:uid="{00000000-0005-0000-0000-00002B170000}"/>
    <cellStyle name="Notas 5 7" xfId="4613" xr:uid="{00000000-0005-0000-0000-00002C170000}"/>
    <cellStyle name="Notas 6" xfId="504" xr:uid="{00000000-0005-0000-0000-00002D170000}"/>
    <cellStyle name="Notas 6 2" xfId="505" xr:uid="{00000000-0005-0000-0000-00002E170000}"/>
    <cellStyle name="Notas 6 2 2" xfId="6117" xr:uid="{00000000-0005-0000-0000-00002F170000}"/>
    <cellStyle name="Notas 6 2 2 2" xfId="6045" xr:uid="{00000000-0005-0000-0000-000030170000}"/>
    <cellStyle name="Notas 6 2 3" xfId="5930" xr:uid="{00000000-0005-0000-0000-000031170000}"/>
    <cellStyle name="Notas 6 2 3 2" xfId="6138" xr:uid="{00000000-0005-0000-0000-000032170000}"/>
    <cellStyle name="Notas 6 2 4" xfId="5792" xr:uid="{00000000-0005-0000-0000-000033170000}"/>
    <cellStyle name="Notas 6 3" xfId="6306" xr:uid="{00000000-0005-0000-0000-000034170000}"/>
    <cellStyle name="Notas 6 3 2" xfId="6041" xr:uid="{00000000-0005-0000-0000-000035170000}"/>
    <cellStyle name="Notas 6 4" xfId="6312" xr:uid="{00000000-0005-0000-0000-000036170000}"/>
    <cellStyle name="Notas 6 4 2" xfId="6202" xr:uid="{00000000-0005-0000-0000-000037170000}"/>
    <cellStyle name="Notas 6 5" xfId="5812" xr:uid="{00000000-0005-0000-0000-000038170000}"/>
    <cellStyle name="Num. cuadro" xfId="231" xr:uid="{00000000-0005-0000-0000-000039170000}"/>
    <cellStyle name="Pie" xfId="232" xr:uid="{00000000-0005-0000-0000-00003A170000}"/>
    <cellStyle name="Porcentaje 2" xfId="50" xr:uid="{00000000-0005-0000-0000-00003B170000}"/>
    <cellStyle name="Porcentaje 2 10" xfId="233" xr:uid="{00000000-0005-0000-0000-00003C170000}"/>
    <cellStyle name="Porcentaje 2 2" xfId="234" xr:uid="{00000000-0005-0000-0000-00003D170000}"/>
    <cellStyle name="Porcentaje 2 2 2" xfId="545" xr:uid="{00000000-0005-0000-0000-00003E170000}"/>
    <cellStyle name="Porcentaje 2 2 3" xfId="566" xr:uid="{00000000-0005-0000-0000-00003F170000}"/>
    <cellStyle name="Porcentaje 2 2 3 2" xfId="840" xr:uid="{00000000-0005-0000-0000-000040170000}"/>
    <cellStyle name="Porcentaje 2 2 3 2 2" xfId="1245" xr:uid="{00000000-0005-0000-0000-000041170000}"/>
    <cellStyle name="Porcentaje 2 2 3 2 2 2" xfId="2083" xr:uid="{00000000-0005-0000-0000-000042170000}"/>
    <cellStyle name="Porcentaje 2 2 3 2 3" xfId="1716" xr:uid="{00000000-0005-0000-0000-000043170000}"/>
    <cellStyle name="Porcentaje 2 2 3 3" xfId="839" xr:uid="{00000000-0005-0000-0000-000044170000}"/>
    <cellStyle name="Porcentaje 2 2 3 4" xfId="1050" xr:uid="{00000000-0005-0000-0000-000045170000}"/>
    <cellStyle name="Porcentaje 2 2 3 4 2" xfId="1890" xr:uid="{00000000-0005-0000-0000-000046170000}"/>
    <cellStyle name="Porcentaje 2 2 3 5" xfId="1438" xr:uid="{00000000-0005-0000-0000-000047170000}"/>
    <cellStyle name="Porcentaje 2 2 4" xfId="936" xr:uid="{00000000-0005-0000-0000-000048170000}"/>
    <cellStyle name="Porcentaje 2 2 4 2" xfId="1776" xr:uid="{00000000-0005-0000-0000-000049170000}"/>
    <cellStyle name="Porcentaje 2 2 5" xfId="5836" xr:uid="{00000000-0005-0000-0000-00004A170000}"/>
    <cellStyle name="Porcentaje 2 2 6" xfId="530" xr:uid="{00000000-0005-0000-0000-00004B170000}"/>
    <cellStyle name="Porcentaje 2 3" xfId="235" xr:uid="{00000000-0005-0000-0000-00004C170000}"/>
    <cellStyle name="Porcentaje 2 3 2" xfId="287" xr:uid="{00000000-0005-0000-0000-00004D170000}"/>
    <cellStyle name="Porcentaje 2 3 2 2" xfId="506" xr:uid="{00000000-0005-0000-0000-00004E170000}"/>
    <cellStyle name="Porcentaje 2 3 2 2 2" xfId="1246" xr:uid="{00000000-0005-0000-0000-00004F170000}"/>
    <cellStyle name="Porcentaje 2 3 2 2 2 2" xfId="2084" xr:uid="{00000000-0005-0000-0000-000050170000}"/>
    <cellStyle name="Porcentaje 2 3 2 2 3" xfId="1717" xr:uid="{00000000-0005-0000-0000-000051170000}"/>
    <cellStyle name="Porcentaje 2 3 2 2 3 2" xfId="6120" xr:uid="{00000000-0005-0000-0000-000052170000}"/>
    <cellStyle name="Porcentaje 2 3 2 2 4" xfId="5251" xr:uid="{00000000-0005-0000-0000-000053170000}"/>
    <cellStyle name="Porcentaje 2 3 2 3" xfId="842" xr:uid="{00000000-0005-0000-0000-000054170000}"/>
    <cellStyle name="Porcentaje 2 3 2 3 2" xfId="5530" xr:uid="{00000000-0005-0000-0000-000055170000}"/>
    <cellStyle name="Porcentaje 2 3 2 4" xfId="1095" xr:uid="{00000000-0005-0000-0000-000056170000}"/>
    <cellStyle name="Porcentaje 2 3 2 4 2" xfId="1935" xr:uid="{00000000-0005-0000-0000-000057170000}"/>
    <cellStyle name="Porcentaje 2 3 2 5" xfId="1490" xr:uid="{00000000-0005-0000-0000-000058170000}"/>
    <cellStyle name="Porcentaje 2 3 2 6" xfId="4790" xr:uid="{00000000-0005-0000-0000-000059170000}"/>
    <cellStyle name="Porcentaje 2 3 3" xfId="507" xr:uid="{00000000-0005-0000-0000-00005A170000}"/>
    <cellStyle name="Porcentaje 2 3 3 2" xfId="1247" xr:uid="{00000000-0005-0000-0000-00005B170000}"/>
    <cellStyle name="Porcentaje 2 3 3 2 2" xfId="2085" xr:uid="{00000000-0005-0000-0000-00005C170000}"/>
    <cellStyle name="Porcentaje 2 3 3 2 3" xfId="5374" xr:uid="{00000000-0005-0000-0000-00005D170000}"/>
    <cellStyle name="Porcentaje 2 3 3 3" xfId="1718" xr:uid="{00000000-0005-0000-0000-00005E170000}"/>
    <cellStyle name="Porcentaje 2 3 3 3 2" xfId="6022" xr:uid="{00000000-0005-0000-0000-00005F170000}"/>
    <cellStyle name="Porcentaje 2 3 3 4" xfId="4983" xr:uid="{00000000-0005-0000-0000-000060170000}"/>
    <cellStyle name="Porcentaje 2 3 4" xfId="841" xr:uid="{00000000-0005-0000-0000-000061170000}"/>
    <cellStyle name="Porcentaje 2 3 4 2" xfId="6037" xr:uid="{00000000-0005-0000-0000-000062170000}"/>
    <cellStyle name="Porcentaje 2 3 4 3" xfId="5981" xr:uid="{00000000-0005-0000-0000-000063170000}"/>
    <cellStyle name="Porcentaje 2 3 5" xfId="989" xr:uid="{00000000-0005-0000-0000-000064170000}"/>
    <cellStyle name="Porcentaje 2 3 5 2" xfId="1829" xr:uid="{00000000-0005-0000-0000-000065170000}"/>
    <cellStyle name="Porcentaje 2 3 5 3" xfId="5133" xr:uid="{00000000-0005-0000-0000-000066170000}"/>
    <cellStyle name="Porcentaje 2 3 6" xfId="1374" xr:uid="{00000000-0005-0000-0000-000067170000}"/>
    <cellStyle name="Porcentaje 2 3 7" xfId="4655" xr:uid="{00000000-0005-0000-0000-000068170000}"/>
    <cellStyle name="Porcentaje 2 4" xfId="236" xr:uid="{00000000-0005-0000-0000-000069170000}"/>
    <cellStyle name="Porcentaje 2 5" xfId="237" xr:uid="{00000000-0005-0000-0000-00006A170000}"/>
    <cellStyle name="Porcentaje 2 6" xfId="508" xr:uid="{00000000-0005-0000-0000-00006B170000}"/>
    <cellStyle name="Porcentaje 2 6 2" xfId="844" xr:uid="{00000000-0005-0000-0000-00006C170000}"/>
    <cellStyle name="Porcentaje 2 6 2 2" xfId="1248" xr:uid="{00000000-0005-0000-0000-00006D170000}"/>
    <cellStyle name="Porcentaje 2 6 2 2 2" xfId="2086" xr:uid="{00000000-0005-0000-0000-00006E170000}"/>
    <cellStyle name="Porcentaje 2 6 2 2 3" xfId="5317" xr:uid="{00000000-0005-0000-0000-00006F170000}"/>
    <cellStyle name="Porcentaje 2 6 2 3" xfId="1720" xr:uid="{00000000-0005-0000-0000-000070170000}"/>
    <cellStyle name="Porcentaje 2 6 2 4" xfId="4926" xr:uid="{00000000-0005-0000-0000-000071170000}"/>
    <cellStyle name="Porcentaje 2 6 3" xfId="1719" xr:uid="{00000000-0005-0000-0000-000072170000}"/>
    <cellStyle name="Porcentaje 2 6 3 2" xfId="6134" xr:uid="{00000000-0005-0000-0000-000073170000}"/>
    <cellStyle name="Porcentaje 2 6 3 3" xfId="5802" xr:uid="{00000000-0005-0000-0000-000074170000}"/>
    <cellStyle name="Porcentaje 2 6 4" xfId="1319" xr:uid="{00000000-0005-0000-0000-000075170000}"/>
    <cellStyle name="Porcentaje 2 6 4 2" xfId="5683" xr:uid="{00000000-0005-0000-0000-000076170000}"/>
    <cellStyle name="Porcentaje 2 6 4 3" xfId="5194" xr:uid="{00000000-0005-0000-0000-000077170000}"/>
    <cellStyle name="Porcentaje 2 6 5" xfId="5467" xr:uid="{00000000-0005-0000-0000-000078170000}"/>
    <cellStyle name="Porcentaje 2 6 6" xfId="4598" xr:uid="{00000000-0005-0000-0000-000079170000}"/>
    <cellStyle name="Porcentaje 2 6 7" xfId="5888" xr:uid="{00000000-0005-0000-0000-00007A170000}"/>
    <cellStyle name="Porcentaje 2 6 8" xfId="843" xr:uid="{00000000-0005-0000-0000-00007B170000}"/>
    <cellStyle name="Porcentaje 2 7" xfId="509" xr:uid="{00000000-0005-0000-0000-00007C170000}"/>
    <cellStyle name="Porcentaje 2 7 2" xfId="5668" xr:uid="{00000000-0005-0000-0000-00007D170000}"/>
    <cellStyle name="Porcentaje 2 7 2 2" xfId="6181" xr:uid="{00000000-0005-0000-0000-00007E170000}"/>
    <cellStyle name="Porcentaje 2 7 3" xfId="5100" xr:uid="{00000000-0005-0000-0000-00007F170000}"/>
    <cellStyle name="Porcentaje 2 7 3 2" xfId="6227" xr:uid="{00000000-0005-0000-0000-000080170000}"/>
    <cellStyle name="Porcentaje 2 7 4" xfId="5931" xr:uid="{00000000-0005-0000-0000-000081170000}"/>
    <cellStyle name="Porcentaje 2 8" xfId="5828" xr:uid="{00000000-0005-0000-0000-000082170000}"/>
    <cellStyle name="Porcentaje 2 8 2" xfId="5923" xr:uid="{00000000-0005-0000-0000-000083170000}"/>
    <cellStyle name="Porcentaje 2 9" xfId="6262" xr:uid="{00000000-0005-0000-0000-000084170000}"/>
    <cellStyle name="Porcentaje 3" xfId="238" xr:uid="{00000000-0005-0000-0000-000085170000}"/>
    <cellStyle name="Porcentaje 3 10" xfId="4614" xr:uid="{00000000-0005-0000-0000-000086170000}"/>
    <cellStyle name="Porcentaje 3 2" xfId="239" xr:uid="{00000000-0005-0000-0000-000087170000}"/>
    <cellStyle name="Porcentaje 3 2 2" xfId="288" xr:uid="{00000000-0005-0000-0000-000088170000}"/>
    <cellStyle name="Porcentaje 3 2 2 2" xfId="510" xr:uid="{00000000-0005-0000-0000-000089170000}"/>
    <cellStyle name="Porcentaje 3 2 2 2 2" xfId="1249" xr:uid="{00000000-0005-0000-0000-00008A170000}"/>
    <cellStyle name="Porcentaje 3 2 2 2 2 2" xfId="2087" xr:uid="{00000000-0005-0000-0000-00008B170000}"/>
    <cellStyle name="Porcentaje 3 2 2 2 3" xfId="1721" xr:uid="{00000000-0005-0000-0000-00008C170000}"/>
    <cellStyle name="Porcentaje 3 2 2 2 3 2" xfId="6164" xr:uid="{00000000-0005-0000-0000-00008D170000}"/>
    <cellStyle name="Porcentaje 3 2 2 2 4" xfId="5253" xr:uid="{00000000-0005-0000-0000-00008E170000}"/>
    <cellStyle name="Porcentaje 3 2 2 3" xfId="847" xr:uid="{00000000-0005-0000-0000-00008F170000}"/>
    <cellStyle name="Porcentaje 3 2 2 3 2" xfId="5532" xr:uid="{00000000-0005-0000-0000-000090170000}"/>
    <cellStyle name="Porcentaje 3 2 2 4" xfId="1097" xr:uid="{00000000-0005-0000-0000-000091170000}"/>
    <cellStyle name="Porcentaje 3 2 2 4 2" xfId="1937" xr:uid="{00000000-0005-0000-0000-000092170000}"/>
    <cellStyle name="Porcentaje 3 2 2 5" xfId="1492" xr:uid="{00000000-0005-0000-0000-000093170000}"/>
    <cellStyle name="Porcentaje 3 2 2 6" xfId="4792" xr:uid="{00000000-0005-0000-0000-000094170000}"/>
    <cellStyle name="Porcentaje 3 2 3" xfId="511" xr:uid="{00000000-0005-0000-0000-000095170000}"/>
    <cellStyle name="Porcentaje 3 2 3 2" xfId="1250" xr:uid="{00000000-0005-0000-0000-000096170000}"/>
    <cellStyle name="Porcentaje 3 2 3 2 2" xfId="2088" xr:uid="{00000000-0005-0000-0000-000097170000}"/>
    <cellStyle name="Porcentaje 3 2 3 2 3" xfId="5376" xr:uid="{00000000-0005-0000-0000-000098170000}"/>
    <cellStyle name="Porcentaje 3 2 3 3" xfId="1722" xr:uid="{00000000-0005-0000-0000-000099170000}"/>
    <cellStyle name="Porcentaje 3 2 3 3 2" xfId="6098" xr:uid="{00000000-0005-0000-0000-00009A170000}"/>
    <cellStyle name="Porcentaje 3 2 3 4" xfId="4985" xr:uid="{00000000-0005-0000-0000-00009B170000}"/>
    <cellStyle name="Porcentaje 3 2 4" xfId="846" xr:uid="{00000000-0005-0000-0000-00009C170000}"/>
    <cellStyle name="Porcentaje 3 2 4 2" xfId="6169" xr:uid="{00000000-0005-0000-0000-00009D170000}"/>
    <cellStyle name="Porcentaje 3 2 4 3" xfId="6125" xr:uid="{00000000-0005-0000-0000-00009E170000}"/>
    <cellStyle name="Porcentaje 3 2 5" xfId="991" xr:uid="{00000000-0005-0000-0000-00009F170000}"/>
    <cellStyle name="Porcentaje 3 2 5 2" xfId="1831" xr:uid="{00000000-0005-0000-0000-0000A0170000}"/>
    <cellStyle name="Porcentaje 3 2 5 3" xfId="5135" xr:uid="{00000000-0005-0000-0000-0000A1170000}"/>
    <cellStyle name="Porcentaje 3 2 6" xfId="1376" xr:uid="{00000000-0005-0000-0000-0000A2170000}"/>
    <cellStyle name="Porcentaje 3 2 7" xfId="4657" xr:uid="{00000000-0005-0000-0000-0000A3170000}"/>
    <cellStyle name="Porcentaje 3 3" xfId="240" xr:uid="{00000000-0005-0000-0000-0000A4170000}"/>
    <cellStyle name="Porcentaje 3 3 2" xfId="512" xr:uid="{00000000-0005-0000-0000-0000A5170000}"/>
    <cellStyle name="Porcentaje 3 3 2 2" xfId="850" xr:uid="{00000000-0005-0000-0000-0000A6170000}"/>
    <cellStyle name="Porcentaje 3 3 2 2 2" xfId="1252" xr:uid="{00000000-0005-0000-0000-0000A7170000}"/>
    <cellStyle name="Porcentaje 3 3 2 2 2 2" xfId="2089" xr:uid="{00000000-0005-0000-0000-0000A8170000}"/>
    <cellStyle name="Porcentaje 3 3 2 2 3" xfId="1723" xr:uid="{00000000-0005-0000-0000-0000A9170000}"/>
    <cellStyle name="Porcentaje 3 3 2 2 4" xfId="5252" xr:uid="{00000000-0005-0000-0000-0000AA170000}"/>
    <cellStyle name="Porcentaje 3 3 2 3" xfId="849" xr:uid="{00000000-0005-0000-0000-0000AB170000}"/>
    <cellStyle name="Porcentaje 3 3 2 3 2" xfId="5531" xr:uid="{00000000-0005-0000-0000-0000AC170000}"/>
    <cellStyle name="Porcentaje 3 3 2 4" xfId="1096" xr:uid="{00000000-0005-0000-0000-0000AD170000}"/>
    <cellStyle name="Porcentaje 3 3 2 4 2" xfId="1936" xr:uid="{00000000-0005-0000-0000-0000AE170000}"/>
    <cellStyle name="Porcentaje 3 3 2 5" xfId="1491" xr:uid="{00000000-0005-0000-0000-0000AF170000}"/>
    <cellStyle name="Porcentaje 3 3 2 6" xfId="4791" xr:uid="{00000000-0005-0000-0000-0000B0170000}"/>
    <cellStyle name="Porcentaje 3 3 3" xfId="513" xr:uid="{00000000-0005-0000-0000-0000B1170000}"/>
    <cellStyle name="Porcentaje 3 3 3 2" xfId="1253" xr:uid="{00000000-0005-0000-0000-0000B2170000}"/>
    <cellStyle name="Porcentaje 3 3 3 2 2" xfId="2090" xr:uid="{00000000-0005-0000-0000-0000B3170000}"/>
    <cellStyle name="Porcentaje 3 3 3 2 3" xfId="5375" xr:uid="{00000000-0005-0000-0000-0000B4170000}"/>
    <cellStyle name="Porcentaje 3 3 3 3" xfId="1724" xr:uid="{00000000-0005-0000-0000-0000B5170000}"/>
    <cellStyle name="Porcentaje 3 3 3 3 2" xfId="6020" xr:uid="{00000000-0005-0000-0000-0000B6170000}"/>
    <cellStyle name="Porcentaje 3 3 3 4" xfId="4984" xr:uid="{00000000-0005-0000-0000-0000B7170000}"/>
    <cellStyle name="Porcentaje 3 3 4" xfId="848" xr:uid="{00000000-0005-0000-0000-0000B8170000}"/>
    <cellStyle name="Porcentaje 3 3 4 2" xfId="6283" xr:uid="{00000000-0005-0000-0000-0000B9170000}"/>
    <cellStyle name="Porcentaje 3 3 4 3" xfId="6254" xr:uid="{00000000-0005-0000-0000-0000BA170000}"/>
    <cellStyle name="Porcentaje 3 3 5" xfId="990" xr:uid="{00000000-0005-0000-0000-0000BB170000}"/>
    <cellStyle name="Porcentaje 3 3 5 2" xfId="1830" xr:uid="{00000000-0005-0000-0000-0000BC170000}"/>
    <cellStyle name="Porcentaje 3 3 5 3" xfId="5134" xr:uid="{00000000-0005-0000-0000-0000BD170000}"/>
    <cellStyle name="Porcentaje 3 3 6" xfId="1375" xr:uid="{00000000-0005-0000-0000-0000BE170000}"/>
    <cellStyle name="Porcentaje 3 3 7" xfId="4656" xr:uid="{00000000-0005-0000-0000-0000BF170000}"/>
    <cellStyle name="Porcentaje 3 4" xfId="514" xr:uid="{00000000-0005-0000-0000-0000C0170000}"/>
    <cellStyle name="Porcentaje 3 4 2" xfId="852" xr:uid="{00000000-0005-0000-0000-0000C1170000}"/>
    <cellStyle name="Porcentaje 3 4 2 2" xfId="1254" xr:uid="{00000000-0005-0000-0000-0000C2170000}"/>
    <cellStyle name="Porcentaje 3 4 2 2 2" xfId="2091" xr:uid="{00000000-0005-0000-0000-0000C3170000}"/>
    <cellStyle name="Porcentaje 3 4 2 3" xfId="1725" xr:uid="{00000000-0005-0000-0000-0000C4170000}"/>
    <cellStyle name="Porcentaje 3 4 2 4" xfId="5210" xr:uid="{00000000-0005-0000-0000-0000C5170000}"/>
    <cellStyle name="Porcentaje 3 4 3" xfId="851" xr:uid="{00000000-0005-0000-0000-0000C6170000}"/>
    <cellStyle name="Porcentaje 3 4 3 2" xfId="5504" xr:uid="{00000000-0005-0000-0000-0000C7170000}"/>
    <cellStyle name="Porcentaje 3 4 4" xfId="1067" xr:uid="{00000000-0005-0000-0000-0000C8170000}"/>
    <cellStyle name="Porcentaje 3 4 4 2" xfId="1907" xr:uid="{00000000-0005-0000-0000-0000C9170000}"/>
    <cellStyle name="Porcentaje 3 4 5" xfId="1455" xr:uid="{00000000-0005-0000-0000-0000CA170000}"/>
    <cellStyle name="Porcentaje 3 4 6" xfId="4749" xr:uid="{00000000-0005-0000-0000-0000CB170000}"/>
    <cellStyle name="Porcentaje 3 5" xfId="515" xr:uid="{00000000-0005-0000-0000-0000CC170000}"/>
    <cellStyle name="Porcentaje 3 5 2" xfId="854" xr:uid="{00000000-0005-0000-0000-0000CD170000}"/>
    <cellStyle name="Porcentaje 3 5 2 2" xfId="1255" xr:uid="{00000000-0005-0000-0000-0000CE170000}"/>
    <cellStyle name="Porcentaje 3 5 2 2 2" xfId="2092" xr:uid="{00000000-0005-0000-0000-0000CF170000}"/>
    <cellStyle name="Porcentaje 3 5 2 3" xfId="1727" xr:uid="{00000000-0005-0000-0000-0000D0170000}"/>
    <cellStyle name="Porcentaje 3 5 2 4" xfId="5333" xr:uid="{00000000-0005-0000-0000-0000D1170000}"/>
    <cellStyle name="Porcentaje 3 5 3" xfId="1726" xr:uid="{00000000-0005-0000-0000-0000D2170000}"/>
    <cellStyle name="Porcentaje 3 5 3 2" xfId="5594" xr:uid="{00000000-0005-0000-0000-0000D3170000}"/>
    <cellStyle name="Porcentaje 3 5 4" xfId="1334" xr:uid="{00000000-0005-0000-0000-0000D4170000}"/>
    <cellStyle name="Porcentaje 3 5 5" xfId="4882" xr:uid="{00000000-0005-0000-0000-0000D5170000}"/>
    <cellStyle name="Porcentaje 3 5 6" xfId="4942" xr:uid="{00000000-0005-0000-0000-0000D6170000}"/>
    <cellStyle name="Porcentaje 3 5 7" xfId="5889" xr:uid="{00000000-0005-0000-0000-0000D7170000}"/>
    <cellStyle name="Porcentaje 3 5 8" xfId="853" xr:uid="{00000000-0005-0000-0000-0000D8170000}"/>
    <cellStyle name="Porcentaje 3 6" xfId="855" xr:uid="{00000000-0005-0000-0000-0000D9170000}"/>
    <cellStyle name="Porcentaje 3 6 2" xfId="4819" xr:uid="{00000000-0005-0000-0000-0000DA170000}"/>
    <cellStyle name="Porcentaje 3 6 2 2" xfId="5938" xr:uid="{00000000-0005-0000-0000-0000DB170000}"/>
    <cellStyle name="Porcentaje 3 6 3" xfId="4482" xr:uid="{00000000-0005-0000-0000-0000DC170000}"/>
    <cellStyle name="Porcentaje 3 6 4" xfId="6271" xr:uid="{00000000-0005-0000-0000-0000DD170000}"/>
    <cellStyle name="Porcentaje 3 7" xfId="845" xr:uid="{00000000-0005-0000-0000-0000DE170000}"/>
    <cellStyle name="Porcentaje 3 7 2" xfId="4839" xr:uid="{00000000-0005-0000-0000-0000DF170000}"/>
    <cellStyle name="Porcentaje 3 7 2 2" xfId="5669" xr:uid="{00000000-0005-0000-0000-0000E0170000}"/>
    <cellStyle name="Porcentaje 3 7 3" xfId="5103" xr:uid="{00000000-0005-0000-0000-0000E1170000}"/>
    <cellStyle name="Porcentaje 3 7 4" xfId="4511" xr:uid="{00000000-0005-0000-0000-0000E2170000}"/>
    <cellStyle name="Porcentaje 3 8" xfId="953" xr:uid="{00000000-0005-0000-0000-0000E3170000}"/>
    <cellStyle name="Porcentaje 3 8 2" xfId="1793" xr:uid="{00000000-0005-0000-0000-0000E4170000}"/>
    <cellStyle name="Porcentaje 3 9" xfId="1301" xr:uid="{00000000-0005-0000-0000-0000E5170000}"/>
    <cellStyle name="Porcentaje 3 9 2" xfId="5775" xr:uid="{00000000-0005-0000-0000-0000E6170000}"/>
    <cellStyle name="Porcentaje 3 9 3" xfId="2172" xr:uid="{00000000-0005-0000-0000-0000E7170000}"/>
    <cellStyle name="Porcentaje 4" xfId="241" xr:uid="{00000000-0005-0000-0000-0000E8170000}"/>
    <cellStyle name="Porcentaje 4 2" xfId="289" xr:uid="{00000000-0005-0000-0000-0000E9170000}"/>
    <cellStyle name="Porcentaje 4 2 2" xfId="516" xr:uid="{00000000-0005-0000-0000-0000EA170000}"/>
    <cellStyle name="Porcentaje 4 2 2 2" xfId="1256" xr:uid="{00000000-0005-0000-0000-0000EB170000}"/>
    <cellStyle name="Porcentaje 4 2 2 2 2" xfId="2093" xr:uid="{00000000-0005-0000-0000-0000EC170000}"/>
    <cellStyle name="Porcentaje 4 2 2 3" xfId="1728" xr:uid="{00000000-0005-0000-0000-0000ED170000}"/>
    <cellStyle name="Porcentaje 4 2 2 3 2" xfId="6106" xr:uid="{00000000-0005-0000-0000-0000EE170000}"/>
    <cellStyle name="Porcentaje 4 2 2 4" xfId="5254" xr:uid="{00000000-0005-0000-0000-0000EF170000}"/>
    <cellStyle name="Porcentaje 4 2 3" xfId="857" xr:uid="{00000000-0005-0000-0000-0000F0170000}"/>
    <cellStyle name="Porcentaje 4 2 3 2" xfId="5533" xr:uid="{00000000-0005-0000-0000-0000F1170000}"/>
    <cellStyle name="Porcentaje 4 2 4" xfId="1098" xr:uid="{00000000-0005-0000-0000-0000F2170000}"/>
    <cellStyle name="Porcentaje 4 2 4 2" xfId="1938" xr:uid="{00000000-0005-0000-0000-0000F3170000}"/>
    <cellStyle name="Porcentaje 4 2 5" xfId="1493" xr:uid="{00000000-0005-0000-0000-0000F4170000}"/>
    <cellStyle name="Porcentaje 4 2 6" xfId="4793" xr:uid="{00000000-0005-0000-0000-0000F5170000}"/>
    <cellStyle name="Porcentaje 4 3" xfId="517" xr:uid="{00000000-0005-0000-0000-0000F6170000}"/>
    <cellStyle name="Porcentaje 4 3 2" xfId="1257" xr:uid="{00000000-0005-0000-0000-0000F7170000}"/>
    <cellStyle name="Porcentaje 4 3 2 2" xfId="2094" xr:uid="{00000000-0005-0000-0000-0000F8170000}"/>
    <cellStyle name="Porcentaje 4 3 2 3" xfId="5377" xr:uid="{00000000-0005-0000-0000-0000F9170000}"/>
    <cellStyle name="Porcentaje 4 3 3" xfId="1729" xr:uid="{00000000-0005-0000-0000-0000FA170000}"/>
    <cellStyle name="Porcentaje 4 3 3 2" xfId="6228" xr:uid="{00000000-0005-0000-0000-0000FB170000}"/>
    <cellStyle name="Porcentaje 4 3 4" xfId="4986" xr:uid="{00000000-0005-0000-0000-0000FC170000}"/>
    <cellStyle name="Porcentaje 4 4" xfId="856" xr:uid="{00000000-0005-0000-0000-0000FD170000}"/>
    <cellStyle name="Porcentaje 4 4 2" xfId="6032" xr:uid="{00000000-0005-0000-0000-0000FE170000}"/>
    <cellStyle name="Porcentaje 4 4 3" xfId="6250" xr:uid="{00000000-0005-0000-0000-0000FF170000}"/>
    <cellStyle name="Porcentaje 4 5" xfId="992" xr:uid="{00000000-0005-0000-0000-000000180000}"/>
    <cellStyle name="Porcentaje 4 5 2" xfId="1832" xr:uid="{00000000-0005-0000-0000-000001180000}"/>
    <cellStyle name="Porcentaje 4 5 3" xfId="5136" xr:uid="{00000000-0005-0000-0000-000002180000}"/>
    <cellStyle name="Porcentaje 4 6" xfId="1377" xr:uid="{00000000-0005-0000-0000-000003180000}"/>
    <cellStyle name="Porcentaje 4 7" xfId="4658" xr:uid="{00000000-0005-0000-0000-000004180000}"/>
    <cellStyle name="Porcentaje 5" xfId="290" xr:uid="{00000000-0005-0000-0000-000005180000}"/>
    <cellStyle name="Porcentaje 5 2" xfId="518" xr:uid="{00000000-0005-0000-0000-000006180000}"/>
    <cellStyle name="Porcentaje 5 2 2" xfId="5826" xr:uid="{00000000-0005-0000-0000-000007180000}"/>
    <cellStyle name="Porcentaje 5 2 2 2" xfId="5941" xr:uid="{00000000-0005-0000-0000-000008180000}"/>
    <cellStyle name="Porcentaje 5 2 3" xfId="5984" xr:uid="{00000000-0005-0000-0000-000009180000}"/>
    <cellStyle name="Porcentaje 5 2 3 2" xfId="6081" xr:uid="{00000000-0005-0000-0000-00000A180000}"/>
    <cellStyle name="Porcentaje 5 2 3 3" xfId="5800" xr:uid="{00000000-0005-0000-0000-00000B180000}"/>
    <cellStyle name="Porcentaje 5 2 4" xfId="6293" xr:uid="{00000000-0005-0000-0000-00000C180000}"/>
    <cellStyle name="Porcentaje 5 2 5" xfId="2178" xr:uid="{00000000-0005-0000-0000-00000D180000}"/>
    <cellStyle name="Porcentaje 5 3" xfId="519" xr:uid="{00000000-0005-0000-0000-00000E180000}"/>
    <cellStyle name="Porcentaje 5 3 2" xfId="4885" xr:uid="{00000000-0005-0000-0000-00000F180000}"/>
    <cellStyle name="Porcentaje 5 3 2 2" xfId="5942" xr:uid="{00000000-0005-0000-0000-000010180000}"/>
    <cellStyle name="Porcentaje 5 3 2 3" xfId="5831" xr:uid="{00000000-0005-0000-0000-000011180000}"/>
    <cellStyle name="Porcentaje 5 3 3" xfId="5158" xr:uid="{00000000-0005-0000-0000-000012180000}"/>
    <cellStyle name="Porcentaje 5 3 3 2" xfId="6029" xr:uid="{00000000-0005-0000-0000-000013180000}"/>
    <cellStyle name="Porcentaje 5 3 3 3" xfId="5985" xr:uid="{00000000-0005-0000-0000-000014180000}"/>
    <cellStyle name="Porcentaje 5 3 4" xfId="5827" xr:uid="{00000000-0005-0000-0000-000015180000}"/>
    <cellStyle name="Porcentaje 5 3 5" xfId="6243" xr:uid="{00000000-0005-0000-0000-000016180000}"/>
    <cellStyle name="Porcentaje 5 3 6" xfId="4522" xr:uid="{00000000-0005-0000-0000-000017180000}"/>
    <cellStyle name="Porcentaje 5 4" xfId="5793" xr:uid="{00000000-0005-0000-0000-000018180000}"/>
    <cellStyle name="Porcentaje 5 4 2" xfId="5871" xr:uid="{00000000-0005-0000-0000-000019180000}"/>
    <cellStyle name="Porcentaje 5 5" xfId="5866" xr:uid="{00000000-0005-0000-0000-00001A180000}"/>
    <cellStyle name="Porcentaje 5 5 2" xfId="6198" xr:uid="{00000000-0005-0000-0000-00001B180000}"/>
    <cellStyle name="Porcentaje 5 5 3" xfId="5882" xr:uid="{00000000-0005-0000-0000-00001C180000}"/>
    <cellStyle name="Porcentaje 5 6" xfId="5834" xr:uid="{00000000-0005-0000-0000-00001D180000}"/>
    <cellStyle name="Porcentaje 5 7" xfId="594" xr:uid="{00000000-0005-0000-0000-00001E180000}"/>
    <cellStyle name="Porcentaje 6" xfId="520" xr:uid="{00000000-0005-0000-0000-00001F180000}"/>
    <cellStyle name="Porcentaje 6 2" xfId="4523" xr:uid="{00000000-0005-0000-0000-000020180000}"/>
    <cellStyle name="Porcentaje 6 2 2" xfId="5675" xr:uid="{00000000-0005-0000-0000-000021180000}"/>
    <cellStyle name="Porcentaje 6 2 3" xfId="5160" xr:uid="{00000000-0005-0000-0000-000022180000}"/>
    <cellStyle name="Porcentaje 6 3" xfId="4881" xr:uid="{00000000-0005-0000-0000-000023180000}"/>
    <cellStyle name="Porcentaje 6 3 2" xfId="5487" xr:uid="{00000000-0005-0000-0000-000024180000}"/>
    <cellStyle name="Porcentaje 6 4" xfId="4704" xr:uid="{00000000-0005-0000-0000-000025180000}"/>
    <cellStyle name="Porcentaje 6 5" xfId="2175" xr:uid="{00000000-0005-0000-0000-000026180000}"/>
    <cellStyle name="Porcentaje 7" xfId="2128" xr:uid="{00000000-0005-0000-0000-000027180000}"/>
    <cellStyle name="Porcentaje 7 2" xfId="2158" xr:uid="{00000000-0005-0000-0000-000028180000}"/>
    <cellStyle name="Porcentaje 7 2 2" xfId="4702" xr:uid="{00000000-0005-0000-0000-000029180000}"/>
    <cellStyle name="Porcentaje 7 2 2 2" xfId="5687" xr:uid="{00000000-0005-0000-0000-00002A180000}"/>
    <cellStyle name="Porcentaje 7 2 3" xfId="5279" xr:uid="{00000000-0005-0000-0000-00002B180000}"/>
    <cellStyle name="Porcentaje 7 2 4" xfId="4529" xr:uid="{00000000-0005-0000-0000-00002C180000}"/>
    <cellStyle name="Porcentaje 7 3" xfId="4838" xr:uid="{00000000-0005-0000-0000-00002D180000}"/>
    <cellStyle name="Porcentaje 7 3 2" xfId="5553" xr:uid="{00000000-0005-0000-0000-00002E180000}"/>
    <cellStyle name="Porcentaje 7 4" xfId="4888" xr:uid="{00000000-0005-0000-0000-00002F180000}"/>
    <cellStyle name="Porcentaje 7 5" xfId="4449" xr:uid="{00000000-0005-0000-0000-000030180000}"/>
    <cellStyle name="Porcentaje 8" xfId="5440" xr:uid="{00000000-0005-0000-0000-000031180000}"/>
    <cellStyle name="Porcentaje 9" xfId="4560" xr:uid="{00000000-0005-0000-0000-000032180000}"/>
    <cellStyle name="Porcentual 2" xfId="51" xr:uid="{00000000-0005-0000-0000-000033180000}"/>
    <cellStyle name="Porcentual 2 2" xfId="242" xr:uid="{00000000-0005-0000-0000-000034180000}"/>
    <cellStyle name="Porcentual 2 2 2" xfId="243" xr:uid="{00000000-0005-0000-0000-000035180000}"/>
    <cellStyle name="Porcentual 2 2 3" xfId="858" xr:uid="{00000000-0005-0000-0000-000036180000}"/>
    <cellStyle name="Porcentual 3" xfId="244" xr:uid="{00000000-0005-0000-0000-000037180000}"/>
    <cellStyle name="Porcentual 3 2" xfId="245" xr:uid="{00000000-0005-0000-0000-000038180000}"/>
    <cellStyle name="Porcentual 3 2 2" xfId="246" xr:uid="{00000000-0005-0000-0000-000039180000}"/>
    <cellStyle name="Porcentual 3 2 2 2" xfId="291" xr:uid="{00000000-0005-0000-0000-00003A180000}"/>
    <cellStyle name="Porcentual 3 2 2 2 2" xfId="521" xr:uid="{00000000-0005-0000-0000-00003B180000}"/>
    <cellStyle name="Porcentual 3 2 2 2 2 2" xfId="1258" xr:uid="{00000000-0005-0000-0000-00003C180000}"/>
    <cellStyle name="Porcentual 3 2 2 2 2 2 2" xfId="2095" xr:uid="{00000000-0005-0000-0000-00003D180000}"/>
    <cellStyle name="Porcentual 3 2 2 2 2 3" xfId="1730" xr:uid="{00000000-0005-0000-0000-00003E180000}"/>
    <cellStyle name="Porcentual 3 2 2 2 2 3 2" xfId="6236" xr:uid="{00000000-0005-0000-0000-00003F180000}"/>
    <cellStyle name="Porcentual 3 2 2 2 2 4" xfId="5255" xr:uid="{00000000-0005-0000-0000-000040180000}"/>
    <cellStyle name="Porcentual 3 2 2 2 3" xfId="860" xr:uid="{00000000-0005-0000-0000-000041180000}"/>
    <cellStyle name="Porcentual 3 2 2 2 3 2" xfId="5534" xr:uid="{00000000-0005-0000-0000-000042180000}"/>
    <cellStyle name="Porcentual 3 2 2 2 4" xfId="1046" xr:uid="{00000000-0005-0000-0000-000043180000}"/>
    <cellStyle name="Porcentual 3 2 2 2 4 2" xfId="1886" xr:uid="{00000000-0005-0000-0000-000044180000}"/>
    <cellStyle name="Porcentual 3 2 2 2 5" xfId="1434" xr:uid="{00000000-0005-0000-0000-000045180000}"/>
    <cellStyle name="Porcentual 3 2 2 2 6" xfId="4794" xr:uid="{00000000-0005-0000-0000-000046180000}"/>
    <cellStyle name="Porcentual 3 2 2 3" xfId="522" xr:uid="{00000000-0005-0000-0000-000047180000}"/>
    <cellStyle name="Porcentual 3 2 2 3 2" xfId="1259" xr:uid="{00000000-0005-0000-0000-000048180000}"/>
    <cellStyle name="Porcentual 3 2 2 3 2 2" xfId="2096" xr:uid="{00000000-0005-0000-0000-000049180000}"/>
    <cellStyle name="Porcentual 3 2 2 3 2 3" xfId="5378" xr:uid="{00000000-0005-0000-0000-00004A180000}"/>
    <cellStyle name="Porcentual 3 2 2 3 3" xfId="1731" xr:uid="{00000000-0005-0000-0000-00004B180000}"/>
    <cellStyle name="Porcentual 3 2 2 3 3 2" xfId="6021" xr:uid="{00000000-0005-0000-0000-00004C180000}"/>
    <cellStyle name="Porcentual 3 2 2 3 4" xfId="4987" xr:uid="{00000000-0005-0000-0000-00004D180000}"/>
    <cellStyle name="Porcentual 3 2 2 4" xfId="859" xr:uid="{00000000-0005-0000-0000-00004E180000}"/>
    <cellStyle name="Porcentual 3 2 2 4 2" xfId="5808" xr:uid="{00000000-0005-0000-0000-00004F180000}"/>
    <cellStyle name="Porcentual 3 2 2 4 3" xfId="5879" xr:uid="{00000000-0005-0000-0000-000050180000}"/>
    <cellStyle name="Porcentual 3 2 2 5" xfId="932" xr:uid="{00000000-0005-0000-0000-000051180000}"/>
    <cellStyle name="Porcentual 3 2 2 5 2" xfId="1772" xr:uid="{00000000-0005-0000-0000-000052180000}"/>
    <cellStyle name="Porcentual 3 2 2 5 3" xfId="5137" xr:uid="{00000000-0005-0000-0000-000053180000}"/>
    <cellStyle name="Porcentual 3 2 2 6" xfId="1378" xr:uid="{00000000-0005-0000-0000-000054180000}"/>
    <cellStyle name="Porcentual 3 2 2 7" xfId="4659" xr:uid="{00000000-0005-0000-0000-000055180000}"/>
    <cellStyle name="Porcentual 3 2 3" xfId="247" xr:uid="{00000000-0005-0000-0000-000056180000}"/>
    <cellStyle name="Porcentual 3 2 4" xfId="523" xr:uid="{00000000-0005-0000-0000-000057180000}"/>
    <cellStyle name="Porcentual 3 2 4 2" xfId="862" xr:uid="{00000000-0005-0000-0000-000058180000}"/>
    <cellStyle name="Porcentual 3 2 4 2 2" xfId="1260" xr:uid="{00000000-0005-0000-0000-000059180000}"/>
    <cellStyle name="Porcentual 3 2 4 2 2 2" xfId="2097" xr:uid="{00000000-0005-0000-0000-00005A180000}"/>
    <cellStyle name="Porcentual 3 2 4 2 2 3" xfId="5313" xr:uid="{00000000-0005-0000-0000-00005B180000}"/>
    <cellStyle name="Porcentual 3 2 4 2 3" xfId="1733" xr:uid="{00000000-0005-0000-0000-00005C180000}"/>
    <cellStyle name="Porcentual 3 2 4 2 4" xfId="4922" xr:uid="{00000000-0005-0000-0000-00005D180000}"/>
    <cellStyle name="Porcentual 3 2 4 3" xfId="1732" xr:uid="{00000000-0005-0000-0000-00005E180000}"/>
    <cellStyle name="Porcentual 3 2 4 3 2" xfId="6133" xr:uid="{00000000-0005-0000-0000-00005F180000}"/>
    <cellStyle name="Porcentual 3 2 4 3 3" xfId="6253" xr:uid="{00000000-0005-0000-0000-000060180000}"/>
    <cellStyle name="Porcentual 3 2 4 4" xfId="1315" xr:uid="{00000000-0005-0000-0000-000061180000}"/>
    <cellStyle name="Porcentual 3 2 4 4 2" xfId="5682" xr:uid="{00000000-0005-0000-0000-000062180000}"/>
    <cellStyle name="Porcentual 3 2 4 4 3" xfId="5190" xr:uid="{00000000-0005-0000-0000-000063180000}"/>
    <cellStyle name="Porcentual 3 2 4 5" xfId="5464" xr:uid="{00000000-0005-0000-0000-000064180000}"/>
    <cellStyle name="Porcentual 3 2 4 6" xfId="4594" xr:uid="{00000000-0005-0000-0000-000065180000}"/>
    <cellStyle name="Porcentual 3 2 4 7" xfId="5890" xr:uid="{00000000-0005-0000-0000-000066180000}"/>
    <cellStyle name="Porcentual 3 2 4 8" xfId="861" xr:uid="{00000000-0005-0000-0000-000067180000}"/>
    <cellStyle name="Porcentual 3 2 5" xfId="524" xr:uid="{00000000-0005-0000-0000-000068180000}"/>
    <cellStyle name="Porcentual 3 2 5 2" xfId="5666" xr:uid="{00000000-0005-0000-0000-000069180000}"/>
    <cellStyle name="Porcentual 3 2 5 2 2" xfId="5939" xr:uid="{00000000-0005-0000-0000-00006A180000}"/>
    <cellStyle name="Porcentual 3 2 5 3" xfId="5097" xr:uid="{00000000-0005-0000-0000-00006B180000}"/>
    <cellStyle name="Porcentual 3 2 5 3 2" xfId="6099" xr:uid="{00000000-0005-0000-0000-00006C180000}"/>
    <cellStyle name="Porcentual 3 2 5 4" xfId="5990" xr:uid="{00000000-0005-0000-0000-00006D180000}"/>
    <cellStyle name="Porcentual 3 2 6" xfId="5924" xr:uid="{00000000-0005-0000-0000-00006E180000}"/>
    <cellStyle name="Porcentual 3 2 6 2" xfId="6067" xr:uid="{00000000-0005-0000-0000-00006F180000}"/>
    <cellStyle name="Porcentual 3 2 7" xfId="6300" xr:uid="{00000000-0005-0000-0000-000070180000}"/>
    <cellStyle name="Porcentual 3 3" xfId="248" xr:uid="{00000000-0005-0000-0000-000071180000}"/>
    <cellStyle name="Porcentual 3 3 2" xfId="292" xr:uid="{00000000-0005-0000-0000-000072180000}"/>
    <cellStyle name="Porcentual 3 3 2 2" xfId="525" xr:uid="{00000000-0005-0000-0000-000073180000}"/>
    <cellStyle name="Porcentual 3 3 2 2 2" xfId="1261" xr:uid="{00000000-0005-0000-0000-000074180000}"/>
    <cellStyle name="Porcentual 3 3 2 2 2 2" xfId="2098" xr:uid="{00000000-0005-0000-0000-000075180000}"/>
    <cellStyle name="Porcentual 3 3 2 2 3" xfId="1734" xr:uid="{00000000-0005-0000-0000-000076180000}"/>
    <cellStyle name="Porcentual 3 3 2 2 3 2" xfId="6165" xr:uid="{00000000-0005-0000-0000-000077180000}"/>
    <cellStyle name="Porcentual 3 3 2 2 4" xfId="5256" xr:uid="{00000000-0005-0000-0000-000078180000}"/>
    <cellStyle name="Porcentual 3 3 2 3" xfId="864" xr:uid="{00000000-0005-0000-0000-000079180000}"/>
    <cellStyle name="Porcentual 3 3 2 3 2" xfId="5535" xr:uid="{00000000-0005-0000-0000-00007A180000}"/>
    <cellStyle name="Porcentual 3 3 2 4" xfId="1045" xr:uid="{00000000-0005-0000-0000-00007B180000}"/>
    <cellStyle name="Porcentual 3 3 2 4 2" xfId="1885" xr:uid="{00000000-0005-0000-0000-00007C180000}"/>
    <cellStyle name="Porcentual 3 3 2 5" xfId="1433" xr:uid="{00000000-0005-0000-0000-00007D180000}"/>
    <cellStyle name="Porcentual 3 3 2 6" xfId="4795" xr:uid="{00000000-0005-0000-0000-00007E180000}"/>
    <cellStyle name="Porcentual 3 3 3" xfId="526" xr:uid="{00000000-0005-0000-0000-00007F180000}"/>
    <cellStyle name="Porcentual 3 3 3 2" xfId="1262" xr:uid="{00000000-0005-0000-0000-000080180000}"/>
    <cellStyle name="Porcentual 3 3 3 2 2" xfId="2099" xr:uid="{00000000-0005-0000-0000-000081180000}"/>
    <cellStyle name="Porcentual 3 3 3 2 3" xfId="5379" xr:uid="{00000000-0005-0000-0000-000082180000}"/>
    <cellStyle name="Porcentual 3 3 3 3" xfId="1735" xr:uid="{00000000-0005-0000-0000-000083180000}"/>
    <cellStyle name="Porcentual 3 3 3 3 2" xfId="6229" xr:uid="{00000000-0005-0000-0000-000084180000}"/>
    <cellStyle name="Porcentual 3 3 3 4" xfId="4988" xr:uid="{00000000-0005-0000-0000-000085180000}"/>
    <cellStyle name="Porcentual 3 3 4" xfId="863" xr:uid="{00000000-0005-0000-0000-000086180000}"/>
    <cellStyle name="Porcentual 3 3 4 2" xfId="5910" xr:uid="{00000000-0005-0000-0000-000087180000}"/>
    <cellStyle name="Porcentual 3 3 4 3" xfId="6256" xr:uid="{00000000-0005-0000-0000-000088180000}"/>
    <cellStyle name="Porcentual 3 3 5" xfId="931" xr:uid="{00000000-0005-0000-0000-000089180000}"/>
    <cellStyle name="Porcentual 3 3 5 2" xfId="1771" xr:uid="{00000000-0005-0000-0000-00008A180000}"/>
    <cellStyle name="Porcentual 3 3 5 3" xfId="5138" xr:uid="{00000000-0005-0000-0000-00008B180000}"/>
    <cellStyle name="Porcentual 3 3 6" xfId="1379" xr:uid="{00000000-0005-0000-0000-00008C180000}"/>
    <cellStyle name="Porcentual 3 3 7" xfId="4660" xr:uid="{00000000-0005-0000-0000-00008D180000}"/>
    <cellStyle name="Porcentual 3 4" xfId="249" xr:uid="{00000000-0005-0000-0000-00008E180000}"/>
    <cellStyle name="Porcentual 3 5" xfId="527" xr:uid="{00000000-0005-0000-0000-00008F180000}"/>
    <cellStyle name="Porcentual 3 5 2" xfId="866" xr:uid="{00000000-0005-0000-0000-000090180000}"/>
    <cellStyle name="Porcentual 3 5 2 2" xfId="1263" xr:uid="{00000000-0005-0000-0000-000091180000}"/>
    <cellStyle name="Porcentual 3 5 2 2 2" xfId="2100" xr:uid="{00000000-0005-0000-0000-000092180000}"/>
    <cellStyle name="Porcentual 3 5 2 2 3" xfId="5312" xr:uid="{00000000-0005-0000-0000-000093180000}"/>
    <cellStyle name="Porcentual 3 5 2 3" xfId="1737" xr:uid="{00000000-0005-0000-0000-000094180000}"/>
    <cellStyle name="Porcentual 3 5 2 4" xfId="4921" xr:uid="{00000000-0005-0000-0000-000095180000}"/>
    <cellStyle name="Porcentual 3 5 3" xfId="1736" xr:uid="{00000000-0005-0000-0000-000096180000}"/>
    <cellStyle name="Porcentual 3 5 3 2" xfId="6207" xr:uid="{00000000-0005-0000-0000-000097180000}"/>
    <cellStyle name="Porcentual 3 5 3 3" xfId="5807" xr:uid="{00000000-0005-0000-0000-000098180000}"/>
    <cellStyle name="Porcentual 3 5 4" xfId="1314" xr:uid="{00000000-0005-0000-0000-000099180000}"/>
    <cellStyle name="Porcentual 3 5 4 2" xfId="5681" xr:uid="{00000000-0005-0000-0000-00009A180000}"/>
    <cellStyle name="Porcentual 3 5 4 3" xfId="5189" xr:uid="{00000000-0005-0000-0000-00009B180000}"/>
    <cellStyle name="Porcentual 3 5 5" xfId="5463" xr:uid="{00000000-0005-0000-0000-00009C180000}"/>
    <cellStyle name="Porcentual 3 5 6" xfId="4593" xr:uid="{00000000-0005-0000-0000-00009D180000}"/>
    <cellStyle name="Porcentual 3 5 7" xfId="5891" xr:uid="{00000000-0005-0000-0000-00009E180000}"/>
    <cellStyle name="Porcentual 3 5 8" xfId="865" xr:uid="{00000000-0005-0000-0000-00009F180000}"/>
    <cellStyle name="Porcentual 3 6" xfId="528" xr:uid="{00000000-0005-0000-0000-0000A0180000}"/>
    <cellStyle name="Porcentual 3 6 2" xfId="5665" xr:uid="{00000000-0005-0000-0000-0000A1180000}"/>
    <cellStyle name="Porcentual 3 6 2 2" xfId="6050" xr:uid="{00000000-0005-0000-0000-0000A2180000}"/>
    <cellStyle name="Porcentual 3 6 3" xfId="5096" xr:uid="{00000000-0005-0000-0000-0000A3180000}"/>
    <cellStyle name="Porcentual 3 6 3 2" xfId="6155" xr:uid="{00000000-0005-0000-0000-0000A4180000}"/>
    <cellStyle name="Porcentual 3 6 4" xfId="5966" xr:uid="{00000000-0005-0000-0000-0000A5180000}"/>
    <cellStyle name="Porcentual 3 7" xfId="5833" xr:uid="{00000000-0005-0000-0000-0000A6180000}"/>
    <cellStyle name="Porcentual 3 7 2" xfId="5797" xr:uid="{00000000-0005-0000-0000-0000A7180000}"/>
    <cellStyle name="Porcentual 3 8" xfId="6268" xr:uid="{00000000-0005-0000-0000-0000A8180000}"/>
    <cellStyle name="Salida" xfId="10" builtinId="21" customBuiltin="1"/>
    <cellStyle name="Texto de advertencia" xfId="14" builtinId="11" customBuiltin="1"/>
    <cellStyle name="Texto explicativo" xfId="15" builtinId="53" customBuiltin="1"/>
    <cellStyle name="Titulo" xfId="250" xr:uid="{00000000-0005-0000-0000-0000AC180000}"/>
    <cellStyle name="Título 2" xfId="3" builtinId="17" customBuiltin="1"/>
    <cellStyle name="Título 3" xfId="4" builtinId="18" customBuiltin="1"/>
    <cellStyle name="Título 4" xfId="41" xr:uid="{00000000-0005-0000-0000-0000AF180000}"/>
    <cellStyle name="Título de hoja" xfId="3494" xr:uid="{00000000-0005-0000-0000-0000B0180000}"/>
    <cellStyle name="Total" xfId="16" builtinId="25" customBuiltin="1"/>
  </cellStyles>
  <dxfs count="0"/>
  <tableStyles count="0" defaultTableStyle="TableStyleMedium2" defaultPivotStyle="PivotStyleLight16"/>
  <colors>
    <mruColors>
      <color rgb="FF996633"/>
      <color rgb="FF6633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687161</xdr:colOff>
      <xdr:row>96</xdr:row>
      <xdr:rowOff>136072</xdr:rowOff>
    </xdr:from>
    <xdr:to>
      <xdr:col>6</xdr:col>
      <xdr:colOff>865025</xdr:colOff>
      <xdr:row>105</xdr:row>
      <xdr:rowOff>97193</xdr:rowOff>
    </xdr:to>
    <xdr:sp macro="" textlink="">
      <xdr:nvSpPr>
        <xdr:cNvPr id="2" name="AutoShape 14">
          <a:extLst>
            <a:ext uri="{FF2B5EF4-FFF2-40B4-BE49-F238E27FC236}">
              <a16:creationId xmlns:a16="http://schemas.microsoft.com/office/drawing/2014/main" id="{4FD00F82-FB82-4FC9-A959-53E5C004611E}"/>
            </a:ext>
          </a:extLst>
        </xdr:cNvPr>
        <xdr:cNvSpPr>
          <a:spLocks noChangeArrowheads="1"/>
        </xdr:cNvSpPr>
      </xdr:nvSpPr>
      <xdr:spPr bwMode="auto">
        <a:xfrm>
          <a:off x="1449161" y="19043197"/>
          <a:ext cx="4711764" cy="1675621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10</xdr:col>
      <xdr:colOff>1</xdr:colOff>
      <xdr:row>96</xdr:row>
      <xdr:rowOff>106913</xdr:rowOff>
    </xdr:from>
    <xdr:to>
      <xdr:col>14</xdr:col>
      <xdr:colOff>962219</xdr:colOff>
      <xdr:row>105</xdr:row>
      <xdr:rowOff>68036</xdr:rowOff>
    </xdr:to>
    <xdr:sp macro="" textlink="">
      <xdr:nvSpPr>
        <xdr:cNvPr id="3" name="AutoShape 17">
          <a:extLst>
            <a:ext uri="{FF2B5EF4-FFF2-40B4-BE49-F238E27FC236}">
              <a16:creationId xmlns:a16="http://schemas.microsoft.com/office/drawing/2014/main" id="{C21EF337-A878-423C-AE8F-DE637E1150D2}"/>
            </a:ext>
          </a:extLst>
        </xdr:cNvPr>
        <xdr:cNvSpPr>
          <a:spLocks noChangeArrowheads="1"/>
        </xdr:cNvSpPr>
      </xdr:nvSpPr>
      <xdr:spPr bwMode="auto">
        <a:xfrm>
          <a:off x="8915401" y="19014038"/>
          <a:ext cx="4657918" cy="1675623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DESPACHO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340178</xdr:colOff>
      <xdr:row>1</xdr:row>
      <xdr:rowOff>97194</xdr:rowOff>
    </xdr:from>
    <xdr:to>
      <xdr:col>3</xdr:col>
      <xdr:colOff>126352</xdr:colOff>
      <xdr:row>8</xdr:row>
      <xdr:rowOff>58315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11A1965-50A8-4E9C-A384-E0B2FB6BA7D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178" y="249594"/>
          <a:ext cx="2072174" cy="1085071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1123950</xdr:colOff>
      <xdr:row>45</xdr:row>
      <xdr:rowOff>138793</xdr:rowOff>
    </xdr:from>
    <xdr:to>
      <xdr:col>2</xdr:col>
      <xdr:colOff>304799</xdr:colOff>
      <xdr:row>53</xdr:row>
      <xdr:rowOff>85725</xdr:rowOff>
    </xdr:to>
    <xdr:sp macro="" textlink="">
      <xdr:nvSpPr>
        <xdr:cNvPr id="7" name="AutoShape 14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Arrowheads="1"/>
        </xdr:cNvSpPr>
      </xdr:nvSpPr>
      <xdr:spPr bwMode="auto">
        <a:xfrm>
          <a:off x="1123950" y="9463768"/>
          <a:ext cx="3848099" cy="1470932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3</xdr:col>
      <xdr:colOff>657225</xdr:colOff>
      <xdr:row>45</xdr:row>
      <xdr:rowOff>133350</xdr:rowOff>
    </xdr:from>
    <xdr:to>
      <xdr:col>6</xdr:col>
      <xdr:colOff>581025</xdr:colOff>
      <xdr:row>53</xdr:row>
      <xdr:rowOff>95250</xdr:rowOff>
    </xdr:to>
    <xdr:sp macro="" textlink="">
      <xdr:nvSpPr>
        <xdr:cNvPr id="8" name="AutoShape 1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6677025" y="9648825"/>
          <a:ext cx="3981450" cy="1485900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s-MX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/>
            <a:ea typeface="+mn-ea"/>
            <a:cs typeface="Arial"/>
          </a:endParaRP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s-MX" sz="105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+mn-lt"/>
              <a:ea typeface="+mn-ea"/>
              <a:cs typeface="Arial"/>
            </a:rPr>
            <a:t>LIC. SAJID RAFAER MARTÍNEZ GÓMEZ </a:t>
          </a:r>
          <a:endParaRPr lang="es-MX" sz="105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+mn-lt"/>
              <a:cs typeface="Arial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+mn-lt"/>
              <a:cs typeface="Arial"/>
            </a:rPr>
            <a:t> DE DESPACHO DE LA DIRECCIÓN ADMINISTRATIVA</a:t>
          </a:r>
          <a:endParaRPr lang="es-MX" sz="105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0</xdr:col>
      <xdr:colOff>85725</xdr:colOff>
      <xdr:row>2</xdr:row>
      <xdr:rowOff>38100</xdr:rowOff>
    </xdr:from>
    <xdr:to>
      <xdr:col>0</xdr:col>
      <xdr:colOff>1695450</xdr:colOff>
      <xdr:row>7</xdr:row>
      <xdr:rowOff>57150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85750"/>
          <a:ext cx="1609725" cy="9429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687161</xdr:colOff>
      <xdr:row>96</xdr:row>
      <xdr:rowOff>136072</xdr:rowOff>
    </xdr:from>
    <xdr:to>
      <xdr:col>6</xdr:col>
      <xdr:colOff>865025</xdr:colOff>
      <xdr:row>105</xdr:row>
      <xdr:rowOff>97193</xdr:rowOff>
    </xdr:to>
    <xdr:sp macro="" textlink="">
      <xdr:nvSpPr>
        <xdr:cNvPr id="7" name="AutoShape 1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1445273" y="19390179"/>
          <a:ext cx="4697380" cy="1710611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10</xdr:col>
      <xdr:colOff>1</xdr:colOff>
      <xdr:row>96</xdr:row>
      <xdr:rowOff>106913</xdr:rowOff>
    </xdr:from>
    <xdr:to>
      <xdr:col>14</xdr:col>
      <xdr:colOff>962219</xdr:colOff>
      <xdr:row>105</xdr:row>
      <xdr:rowOff>68036</xdr:rowOff>
    </xdr:to>
    <xdr:sp macro="" textlink="">
      <xdr:nvSpPr>
        <xdr:cNvPr id="8" name="AutoShape 1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8893241" y="19361020"/>
          <a:ext cx="4645866" cy="1710613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DESPACHO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340178</xdr:colOff>
      <xdr:row>1</xdr:row>
      <xdr:rowOff>97194</xdr:rowOff>
    </xdr:from>
    <xdr:to>
      <xdr:col>3</xdr:col>
      <xdr:colOff>126352</xdr:colOff>
      <xdr:row>8</xdr:row>
      <xdr:rowOff>58315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178" y="252704"/>
          <a:ext cx="2060511" cy="110800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163283</xdr:colOff>
      <xdr:row>56</xdr:row>
      <xdr:rowOff>68837</xdr:rowOff>
    </xdr:from>
    <xdr:to>
      <xdr:col>4</xdr:col>
      <xdr:colOff>907676</xdr:colOff>
      <xdr:row>65</xdr:row>
      <xdr:rowOff>168089</xdr:rowOff>
    </xdr:to>
    <xdr:sp macro="" textlink="">
      <xdr:nvSpPr>
        <xdr:cNvPr id="6" name="AutoShape 1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63283" y="12787513"/>
          <a:ext cx="4543187" cy="1813752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6</xdr:col>
      <xdr:colOff>548637</xdr:colOff>
      <xdr:row>56</xdr:row>
      <xdr:rowOff>89647</xdr:rowOff>
    </xdr:from>
    <xdr:to>
      <xdr:col>10</xdr:col>
      <xdr:colOff>638735</xdr:colOff>
      <xdr:row>65</xdr:row>
      <xdr:rowOff>134470</xdr:rowOff>
    </xdr:to>
    <xdr:sp macro="" textlink="">
      <xdr:nvSpPr>
        <xdr:cNvPr id="7" name="AutoShape 1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6588608" y="12808323"/>
          <a:ext cx="4628480" cy="1759323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SAJID RAFAEL MARTÍNEZ GÓMEZ 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DESPACHO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179294</xdr:colOff>
      <xdr:row>0</xdr:row>
      <xdr:rowOff>100853</xdr:rowOff>
    </xdr:from>
    <xdr:to>
      <xdr:col>2</xdr:col>
      <xdr:colOff>717176</xdr:colOff>
      <xdr:row>6</xdr:row>
      <xdr:rowOff>169023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94" y="100853"/>
          <a:ext cx="2061882" cy="10206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466724</xdr:colOff>
      <xdr:row>34</xdr:row>
      <xdr:rowOff>85482</xdr:rowOff>
    </xdr:from>
    <xdr:to>
      <xdr:col>5</xdr:col>
      <xdr:colOff>390769</xdr:colOff>
      <xdr:row>43</xdr:row>
      <xdr:rowOff>146538</xdr:rowOff>
    </xdr:to>
    <xdr:sp macro="" textlink="">
      <xdr:nvSpPr>
        <xdr:cNvPr id="10" name="AutoShape 14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625474" y="7888655"/>
          <a:ext cx="5138372" cy="181951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7</xdr:col>
      <xdr:colOff>625927</xdr:colOff>
      <xdr:row>34</xdr:row>
      <xdr:rowOff>12212</xdr:rowOff>
    </xdr:from>
    <xdr:to>
      <xdr:col>11</xdr:col>
      <xdr:colOff>744903</xdr:colOff>
      <xdr:row>43</xdr:row>
      <xdr:rowOff>122115</xdr:rowOff>
    </xdr:to>
    <xdr:sp macro="" textlink="">
      <xdr:nvSpPr>
        <xdr:cNvPr id="11" name="AutoShape 17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9003042" y="7815385"/>
          <a:ext cx="5174553" cy="186836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oneCellAnchor>
    <xdr:from>
      <xdr:col>6</xdr:col>
      <xdr:colOff>0</xdr:colOff>
      <xdr:row>16</xdr:row>
      <xdr:rowOff>0</xdr:rowOff>
    </xdr:from>
    <xdr:ext cx="3541646" cy="800155"/>
    <xdr:sp macro="" textlink="">
      <xdr:nvSpPr>
        <xdr:cNvPr id="12" name="CuadroTexto 2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6753225" y="4114800"/>
          <a:ext cx="3541646" cy="8001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4800" b="1">
              <a:latin typeface="Arial" panose="020B0604020202020204" pitchFamily="34" charset="0"/>
              <a:cs typeface="Arial" panose="020B0604020202020204" pitchFamily="34" charset="0"/>
            </a:rPr>
            <a:t>NO</a:t>
          </a:r>
          <a:r>
            <a:rPr lang="es-MX" sz="4800" b="1" baseline="0">
              <a:latin typeface="Arial" panose="020B0604020202020204" pitchFamily="34" charset="0"/>
              <a:cs typeface="Arial" panose="020B0604020202020204" pitchFamily="34" charset="0"/>
            </a:rPr>
            <a:t> APLICA</a:t>
          </a:r>
          <a:endParaRPr lang="es-MX" sz="48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 editAs="oneCell">
    <xdr:from>
      <xdr:col>1</xdr:col>
      <xdr:colOff>256443</xdr:colOff>
      <xdr:row>1</xdr:row>
      <xdr:rowOff>24423</xdr:rowOff>
    </xdr:from>
    <xdr:to>
      <xdr:col>1</xdr:col>
      <xdr:colOff>2222501</xdr:colOff>
      <xdr:row>7</xdr:row>
      <xdr:rowOff>48847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193" y="134327"/>
          <a:ext cx="1966058" cy="98913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190498</xdr:colOff>
      <xdr:row>78</xdr:row>
      <xdr:rowOff>71437</xdr:rowOff>
    </xdr:from>
    <xdr:to>
      <xdr:col>0</xdr:col>
      <xdr:colOff>4076699</xdr:colOff>
      <xdr:row>86</xdr:row>
      <xdr:rowOff>47624</xdr:rowOff>
    </xdr:to>
    <xdr:sp macro="" textlink="">
      <xdr:nvSpPr>
        <xdr:cNvPr id="6" name="AutoShape 1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 noChangeArrowheads="1"/>
        </xdr:cNvSpPr>
      </xdr:nvSpPr>
      <xdr:spPr bwMode="auto">
        <a:xfrm>
          <a:off x="190498" y="16835437"/>
          <a:ext cx="3886201" cy="1500187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</xdr:col>
      <xdr:colOff>38100</xdr:colOff>
      <xdr:row>78</xdr:row>
      <xdr:rowOff>23812</xdr:rowOff>
    </xdr:from>
    <xdr:to>
      <xdr:col>3</xdr:col>
      <xdr:colOff>1247775</xdr:colOff>
      <xdr:row>86</xdr:row>
      <xdr:rowOff>57150</xdr:rowOff>
    </xdr:to>
    <xdr:sp macro="" textlink="">
      <xdr:nvSpPr>
        <xdr:cNvPr id="7" name="AutoShape 17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 noChangeArrowheads="1"/>
        </xdr:cNvSpPr>
      </xdr:nvSpPr>
      <xdr:spPr bwMode="auto">
        <a:xfrm>
          <a:off x="4743450" y="16721137"/>
          <a:ext cx="3838575" cy="155733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 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DESPACHO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123825</xdr:colOff>
      <xdr:row>2</xdr:row>
      <xdr:rowOff>28575</xdr:rowOff>
    </xdr:from>
    <xdr:to>
      <xdr:col>0</xdr:col>
      <xdr:colOff>1733550</xdr:colOff>
      <xdr:row>6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400050"/>
          <a:ext cx="1609725" cy="83820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85</xdr:row>
      <xdr:rowOff>74084</xdr:rowOff>
    </xdr:from>
    <xdr:to>
      <xdr:col>1</xdr:col>
      <xdr:colOff>733425</xdr:colOff>
      <xdr:row>93</xdr:row>
      <xdr:rowOff>104776</xdr:rowOff>
    </xdr:to>
    <xdr:sp macro="" textlink="">
      <xdr:nvSpPr>
        <xdr:cNvPr id="8" name="AutoShape 14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rrowheads="1"/>
        </xdr:cNvSpPr>
      </xdr:nvSpPr>
      <xdr:spPr bwMode="auto">
        <a:xfrm>
          <a:off x="171450" y="18520834"/>
          <a:ext cx="4784725" cy="1554692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700" b="1" i="0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3</xdr:col>
      <xdr:colOff>149679</xdr:colOff>
      <xdr:row>85</xdr:row>
      <xdr:rowOff>63500</xdr:rowOff>
    </xdr:from>
    <xdr:to>
      <xdr:col>6</xdr:col>
      <xdr:colOff>867717</xdr:colOff>
      <xdr:row>93</xdr:row>
      <xdr:rowOff>76201</xdr:rowOff>
    </xdr:to>
    <xdr:sp macro="" textlink="">
      <xdr:nvSpPr>
        <xdr:cNvPr id="9" name="AutoShape 17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6954762" y="18510250"/>
          <a:ext cx="4591538" cy="1536701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DEPACHO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238125</xdr:colOff>
      <xdr:row>1</xdr:row>
      <xdr:rowOff>38101</xdr:rowOff>
    </xdr:from>
    <xdr:to>
      <xdr:col>0</xdr:col>
      <xdr:colOff>1914525</xdr:colOff>
      <xdr:row>6</xdr:row>
      <xdr:rowOff>165101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38126"/>
          <a:ext cx="1676400" cy="88900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809626</xdr:colOff>
      <xdr:row>171</xdr:row>
      <xdr:rowOff>161925</xdr:rowOff>
    </xdr:from>
    <xdr:to>
      <xdr:col>0</xdr:col>
      <xdr:colOff>5248276</xdr:colOff>
      <xdr:row>179</xdr:row>
      <xdr:rowOff>158751</xdr:rowOff>
    </xdr:to>
    <xdr:sp macro="" textlink="">
      <xdr:nvSpPr>
        <xdr:cNvPr id="8" name="AutoShape 14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 noChangeArrowheads="1"/>
        </xdr:cNvSpPr>
      </xdr:nvSpPr>
      <xdr:spPr bwMode="auto">
        <a:xfrm>
          <a:off x="809626" y="33289875"/>
          <a:ext cx="4438650" cy="1520826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 PRESIDENTA</a:t>
          </a:r>
        </a:p>
      </xdr:txBody>
    </xdr:sp>
    <xdr:clientData/>
  </xdr:twoCellAnchor>
  <xdr:twoCellAnchor>
    <xdr:from>
      <xdr:col>2</xdr:col>
      <xdr:colOff>444500</xdr:colOff>
      <xdr:row>171</xdr:row>
      <xdr:rowOff>133350</xdr:rowOff>
    </xdr:from>
    <xdr:to>
      <xdr:col>5</xdr:col>
      <xdr:colOff>885825</xdr:colOff>
      <xdr:row>179</xdr:row>
      <xdr:rowOff>142876</xdr:rowOff>
    </xdr:to>
    <xdr:sp macro="" textlink="">
      <xdr:nvSpPr>
        <xdr:cNvPr id="9" name="AutoShape 17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7283450" y="33261300"/>
          <a:ext cx="4241800" cy="1533526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 DE DESPACHO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1981200</xdr:colOff>
      <xdr:row>7</xdr:row>
      <xdr:rowOff>9525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266700"/>
          <a:ext cx="1828800" cy="87630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74</xdr:row>
      <xdr:rowOff>9525</xdr:rowOff>
    </xdr:from>
    <xdr:to>
      <xdr:col>2</xdr:col>
      <xdr:colOff>266699</xdr:colOff>
      <xdr:row>82</xdr:row>
      <xdr:rowOff>122465</xdr:rowOff>
    </xdr:to>
    <xdr:sp macro="" textlink="">
      <xdr:nvSpPr>
        <xdr:cNvPr id="7" name="AutoShape 14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352425" y="12782550"/>
          <a:ext cx="4343399" cy="1636940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800" b="1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 PRESIDENTA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3</xdr:col>
      <xdr:colOff>19049</xdr:colOff>
      <xdr:row>74</xdr:row>
      <xdr:rowOff>19050</xdr:rowOff>
    </xdr:from>
    <xdr:to>
      <xdr:col>6</xdr:col>
      <xdr:colOff>933449</xdr:colOff>
      <xdr:row>82</xdr:row>
      <xdr:rowOff>163284</xdr:rowOff>
    </xdr:to>
    <xdr:sp macro="" textlink="">
      <xdr:nvSpPr>
        <xdr:cNvPr id="8" name="AutoShape 1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5372099" y="15992475"/>
          <a:ext cx="4314825" cy="1668234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9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DESPACHO DE LA DIRECCIÓN ADMINISTRATIVA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0</xdr:col>
      <xdr:colOff>190500</xdr:colOff>
      <xdr:row>2</xdr:row>
      <xdr:rowOff>57150</xdr:rowOff>
    </xdr:from>
    <xdr:to>
      <xdr:col>0</xdr:col>
      <xdr:colOff>1885950</xdr:colOff>
      <xdr:row>7</xdr:row>
      <xdr:rowOff>69850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95275"/>
          <a:ext cx="1695450" cy="860425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1123950</xdr:colOff>
      <xdr:row>90</xdr:row>
      <xdr:rowOff>23812</xdr:rowOff>
    </xdr:from>
    <xdr:to>
      <xdr:col>1</xdr:col>
      <xdr:colOff>942975</xdr:colOff>
      <xdr:row>98</xdr:row>
      <xdr:rowOff>171450</xdr:rowOff>
    </xdr:to>
    <xdr:sp macro="" textlink="">
      <xdr:nvSpPr>
        <xdr:cNvPr id="7" name="AutoShape 14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>
          <a:spLocks noChangeArrowheads="1"/>
        </xdr:cNvSpPr>
      </xdr:nvSpPr>
      <xdr:spPr bwMode="auto">
        <a:xfrm>
          <a:off x="1123950" y="18292762"/>
          <a:ext cx="4819650" cy="1671638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M. EN D. BLANCA</a:t>
          </a:r>
          <a:r>
            <a:rPr lang="es-MX" sz="1050" b="1" i="0" baseline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YASSAHARA CRUZ GARCÍA</a:t>
          </a:r>
          <a:r>
            <a:rPr lang="es-MX" sz="1050" b="1" i="0">
              <a:effectLst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  <a:endParaRPr lang="es-MX" sz="1050">
            <a:effectLst/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CONSEJERA</a:t>
          </a:r>
          <a:r>
            <a:rPr lang="es-MX" sz="1050" b="1" i="0" strike="noStrike" baseline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PRESIDENTA</a:t>
          </a:r>
          <a:endParaRPr lang="es-MX" sz="1050" b="1" i="0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2</xdr:col>
      <xdr:colOff>1119186</xdr:colOff>
      <xdr:row>90</xdr:row>
      <xdr:rowOff>0</xdr:rowOff>
    </xdr:from>
    <xdr:to>
      <xdr:col>6</xdr:col>
      <xdr:colOff>247649</xdr:colOff>
      <xdr:row>98</xdr:row>
      <xdr:rowOff>152400</xdr:rowOff>
    </xdr:to>
    <xdr:sp macro="" textlink="">
      <xdr:nvSpPr>
        <xdr:cNvPr id="8" name="AutoShape 1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>
          <a:spLocks noChangeArrowheads="1"/>
        </xdr:cNvSpPr>
      </xdr:nvSpPr>
      <xdr:spPr bwMode="auto">
        <a:xfrm>
          <a:off x="7500936" y="18268950"/>
          <a:ext cx="4652963" cy="1676400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7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+mn-lt"/>
              <a:cs typeface="Arial"/>
            </a:rPr>
            <a:t>LIC.</a:t>
          </a:r>
          <a:r>
            <a:rPr lang="es-MX" sz="1050" b="1" i="0" strike="noStrike" baseline="0">
              <a:solidFill>
                <a:srgbClr val="000000"/>
              </a:solidFill>
              <a:latin typeface="+mn-lt"/>
              <a:cs typeface="Arial"/>
            </a:rPr>
            <a:t> SAJID RAFAEL MARTÍNEZ GÓMEZ</a:t>
          </a:r>
          <a:endParaRPr lang="es-MX" sz="105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ctr" rtl="1">
            <a:defRPr sz="1000"/>
          </a:pPr>
          <a:r>
            <a:rPr lang="es-MX" sz="1050" b="1" i="0" strike="noStrike">
              <a:solidFill>
                <a:srgbClr val="000000"/>
              </a:solidFill>
              <a:latin typeface="+mn-lt"/>
              <a:cs typeface="Arial"/>
            </a:rPr>
            <a:t>ENCARGADO</a:t>
          </a:r>
          <a:r>
            <a:rPr lang="es-MX" sz="1050" b="1" i="0" strike="noStrike" baseline="0">
              <a:solidFill>
                <a:srgbClr val="000000"/>
              </a:solidFill>
              <a:latin typeface="+mn-lt"/>
              <a:cs typeface="Arial"/>
            </a:rPr>
            <a:t> DE DESPACHO DE LA DIRECCIÓN ADMINISTRATIVA </a:t>
          </a:r>
          <a:endParaRPr lang="es-MX" sz="105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0</xdr:col>
      <xdr:colOff>133349</xdr:colOff>
      <xdr:row>0</xdr:row>
      <xdr:rowOff>95251</xdr:rowOff>
    </xdr:from>
    <xdr:to>
      <xdr:col>0</xdr:col>
      <xdr:colOff>2152650</xdr:colOff>
      <xdr:row>6</xdr:row>
      <xdr:rowOff>107951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49" y="95251"/>
          <a:ext cx="2019301" cy="10223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82A96-F6F4-4819-B0DE-7FB23AF2E438}">
  <dimension ref="A1:EU345"/>
  <sheetViews>
    <sheetView topLeftCell="A4" zoomScale="98" zoomScaleNormal="98" workbookViewId="0">
      <selection activeCell="O82" sqref="O82"/>
    </sheetView>
  </sheetViews>
  <sheetFormatPr baseColWidth="10" defaultRowHeight="15" x14ac:dyDescent="0.25"/>
  <cols>
    <col min="6" max="6" width="22.28515625" customWidth="1"/>
    <col min="7" max="8" width="15.7109375" bestFit="1" customWidth="1"/>
    <col min="9" max="13" width="11.42578125" customWidth="1"/>
    <col min="14" max="14" width="21.140625" customWidth="1"/>
    <col min="15" max="16" width="16.42578125" customWidth="1"/>
    <col min="18" max="18" width="15" bestFit="1" customWidth="1"/>
  </cols>
  <sheetData>
    <row r="1" spans="1:151" ht="12" customHeight="1" x14ac:dyDescent="0.25"/>
    <row r="2" spans="1:151" ht="12" customHeight="1" x14ac:dyDescent="0.25"/>
    <row r="3" spans="1:151" ht="9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5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51" ht="12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5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5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51" ht="9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51" ht="8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51" ht="4.5" customHeight="1" thickBot="1" x14ac:dyDescent="0.35">
      <c r="A10" s="8" t="s">
        <v>40</v>
      </c>
      <c r="B10" s="8">
        <v>9062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51" ht="4.5" hidden="1" customHeight="1" thickBo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R11" s="188"/>
      <c r="S11" s="188"/>
      <c r="T11" s="188"/>
      <c r="U11" s="188"/>
      <c r="V11" s="188"/>
      <c r="W11" s="188"/>
    </row>
    <row r="12" spans="1:151" s="9" customFormat="1" ht="9" customHeight="1" x14ac:dyDescent="0.25">
      <c r="A12" s="190" t="s">
        <v>440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2"/>
      <c r="Q12"/>
      <c r="R12" s="188"/>
      <c r="S12" s="188"/>
      <c r="T12" s="188"/>
      <c r="U12" s="188"/>
      <c r="V12" s="188"/>
      <c r="W12" s="188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</row>
    <row r="13" spans="1:151" s="9" customFormat="1" ht="69.75" customHeight="1" x14ac:dyDescent="0.25">
      <c r="A13" s="193"/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5"/>
      <c r="Q13"/>
      <c r="R13" s="188"/>
      <c r="S13" s="188"/>
      <c r="T13" s="188"/>
      <c r="U13" s="188"/>
      <c r="V13" s="188"/>
      <c r="W13" s="188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</row>
    <row r="14" spans="1:151" s="9" customFormat="1" ht="15.75" x14ac:dyDescent="0.25">
      <c r="A14" s="199" t="s">
        <v>467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1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</row>
    <row r="15" spans="1:151" s="9" customFormat="1" ht="18" customHeight="1" thickBot="1" x14ac:dyDescent="0.3">
      <c r="A15" s="202" t="s">
        <v>0</v>
      </c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4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</row>
    <row r="16" spans="1:151" s="9" customFormat="1" ht="62.25" customHeight="1" thickBot="1" x14ac:dyDescent="0.3">
      <c r="A16" s="196" t="s">
        <v>41</v>
      </c>
      <c r="B16" s="197"/>
      <c r="C16" s="197"/>
      <c r="D16" s="197"/>
      <c r="E16" s="197"/>
      <c r="F16" s="198"/>
      <c r="G16" s="18">
        <v>2025</v>
      </c>
      <c r="H16" s="18">
        <v>2024</v>
      </c>
      <c r="I16" s="196" t="s">
        <v>41</v>
      </c>
      <c r="J16" s="197"/>
      <c r="K16" s="197"/>
      <c r="L16" s="197"/>
      <c r="M16" s="197"/>
      <c r="N16" s="198"/>
      <c r="O16" s="18">
        <f>G16</f>
        <v>2025</v>
      </c>
      <c r="P16" s="18">
        <f>H16</f>
        <v>2024</v>
      </c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</row>
    <row r="17" spans="1:18" x14ac:dyDescent="0.25">
      <c r="A17" s="7"/>
      <c r="B17" s="10"/>
      <c r="C17" s="10"/>
      <c r="D17" s="10"/>
      <c r="E17" s="10"/>
      <c r="F17" s="11"/>
      <c r="G17" s="4"/>
      <c r="H17" s="4"/>
      <c r="I17" s="7"/>
      <c r="J17" s="10"/>
      <c r="K17" s="10"/>
      <c r="L17" s="10"/>
      <c r="M17" s="10"/>
      <c r="N17" s="11"/>
      <c r="O17" s="4"/>
      <c r="P17" s="4"/>
    </row>
    <row r="18" spans="1:18" x14ac:dyDescent="0.25">
      <c r="A18" s="69"/>
      <c r="B18" s="15"/>
      <c r="C18" s="15"/>
      <c r="D18" s="15"/>
      <c r="E18" s="15"/>
      <c r="F18" s="16"/>
      <c r="G18" s="17"/>
      <c r="H18" s="17"/>
      <c r="I18" s="14"/>
      <c r="J18" s="15"/>
      <c r="K18" s="15"/>
      <c r="L18" s="15"/>
      <c r="M18" s="15"/>
      <c r="N18" s="16"/>
      <c r="O18" s="17"/>
      <c r="P18" s="17"/>
    </row>
    <row r="19" spans="1:18" x14ac:dyDescent="0.25">
      <c r="A19" s="71" t="s">
        <v>2</v>
      </c>
      <c r="B19" s="72"/>
      <c r="C19" s="72"/>
      <c r="D19" s="72"/>
      <c r="E19" s="72"/>
      <c r="F19" s="73"/>
      <c r="G19" s="65"/>
      <c r="H19" s="65"/>
      <c r="I19" s="74" t="s">
        <v>3</v>
      </c>
      <c r="J19" s="72"/>
      <c r="K19" s="72"/>
      <c r="L19" s="72"/>
      <c r="M19" s="72"/>
      <c r="N19" s="73"/>
      <c r="O19" s="65"/>
      <c r="P19" s="65"/>
    </row>
    <row r="20" spans="1:18" x14ac:dyDescent="0.25">
      <c r="A20" s="75" t="s">
        <v>42</v>
      </c>
      <c r="B20" s="76"/>
      <c r="C20" s="76"/>
      <c r="D20" s="76"/>
      <c r="E20" s="76"/>
      <c r="F20" s="77"/>
      <c r="G20" s="115">
        <f>SUM(G21:G27)</f>
        <v>53915264.140000001</v>
      </c>
      <c r="H20" s="115">
        <f>SUM(H21:H27)</f>
        <v>64868929.950000003</v>
      </c>
      <c r="I20" s="75" t="s">
        <v>91</v>
      </c>
      <c r="J20" s="76"/>
      <c r="K20" s="76"/>
      <c r="L20" s="76"/>
      <c r="M20" s="76"/>
      <c r="N20" s="77"/>
      <c r="O20" s="119">
        <f>SUM(O21:O29)</f>
        <v>6967431.2400000002</v>
      </c>
      <c r="P20" s="119">
        <f>SUM(P21:P29)</f>
        <v>2813075.06</v>
      </c>
    </row>
    <row r="21" spans="1:18" x14ac:dyDescent="0.25">
      <c r="A21" s="78" t="s">
        <v>43</v>
      </c>
      <c r="B21" s="79"/>
      <c r="C21" s="79"/>
      <c r="D21" s="79"/>
      <c r="E21" s="79"/>
      <c r="F21" s="80"/>
      <c r="G21" s="115">
        <v>0</v>
      </c>
      <c r="H21" s="115">
        <v>42273</v>
      </c>
      <c r="I21" s="78" t="s">
        <v>92</v>
      </c>
      <c r="J21" s="79"/>
      <c r="K21" s="79"/>
      <c r="L21" s="79"/>
      <c r="M21" s="79"/>
      <c r="N21" s="80"/>
      <c r="O21" s="120">
        <v>492.96</v>
      </c>
      <c r="P21" s="120">
        <v>492.2</v>
      </c>
    </row>
    <row r="22" spans="1:18" x14ac:dyDescent="0.25">
      <c r="A22" s="78" t="s">
        <v>44</v>
      </c>
      <c r="B22" s="79"/>
      <c r="C22" s="79"/>
      <c r="D22" s="79"/>
      <c r="E22" s="79"/>
      <c r="F22" s="80"/>
      <c r="G22" s="115">
        <v>53915264.140000001</v>
      </c>
      <c r="H22" s="115">
        <v>64826656.950000003</v>
      </c>
      <c r="I22" s="78" t="s">
        <v>93</v>
      </c>
      <c r="J22" s="79"/>
      <c r="K22" s="79"/>
      <c r="L22" s="79"/>
      <c r="M22" s="79"/>
      <c r="N22" s="80"/>
      <c r="O22" s="121">
        <v>369917.98</v>
      </c>
      <c r="P22" s="121">
        <v>399213</v>
      </c>
      <c r="R22" s="158"/>
    </row>
    <row r="23" spans="1:18" x14ac:dyDescent="0.25">
      <c r="A23" s="78" t="s">
        <v>45</v>
      </c>
      <c r="B23" s="79"/>
      <c r="C23" s="79"/>
      <c r="D23" s="79"/>
      <c r="E23" s="79"/>
      <c r="F23" s="80"/>
      <c r="G23" s="116">
        <v>0</v>
      </c>
      <c r="H23" s="116">
        <v>0</v>
      </c>
      <c r="I23" s="78" t="s">
        <v>94</v>
      </c>
      <c r="J23" s="79"/>
      <c r="K23" s="79"/>
      <c r="L23" s="79"/>
      <c r="M23" s="79"/>
      <c r="N23" s="80"/>
      <c r="O23" s="120">
        <v>0</v>
      </c>
      <c r="P23" s="120">
        <v>0</v>
      </c>
    </row>
    <row r="24" spans="1:18" x14ac:dyDescent="0.25">
      <c r="A24" s="78" t="s">
        <v>46</v>
      </c>
      <c r="B24" s="79"/>
      <c r="C24" s="79"/>
      <c r="D24" s="79"/>
      <c r="E24" s="79"/>
      <c r="F24" s="80"/>
      <c r="G24" s="116">
        <v>0</v>
      </c>
      <c r="H24" s="116">
        <v>0</v>
      </c>
      <c r="I24" s="78" t="s">
        <v>95</v>
      </c>
      <c r="J24" s="79"/>
      <c r="K24" s="79"/>
      <c r="L24" s="79"/>
      <c r="M24" s="79"/>
      <c r="N24" s="80"/>
      <c r="O24" s="120">
        <v>0</v>
      </c>
      <c r="P24" s="120">
        <v>0</v>
      </c>
    </row>
    <row r="25" spans="1:18" x14ac:dyDescent="0.25">
      <c r="A25" s="78" t="s">
        <v>47</v>
      </c>
      <c r="B25" s="79"/>
      <c r="C25" s="79"/>
      <c r="D25" s="79"/>
      <c r="E25" s="79"/>
      <c r="F25" s="80"/>
      <c r="G25" s="116">
        <v>0</v>
      </c>
      <c r="H25" s="116">
        <v>0</v>
      </c>
      <c r="I25" s="78" t="s">
        <v>96</v>
      </c>
      <c r="J25" s="79"/>
      <c r="K25" s="79"/>
      <c r="L25" s="79"/>
      <c r="M25" s="79"/>
      <c r="N25" s="80"/>
      <c r="O25" s="120">
        <v>0</v>
      </c>
      <c r="P25" s="120">
        <v>0</v>
      </c>
    </row>
    <row r="26" spans="1:18" x14ac:dyDescent="0.25">
      <c r="A26" s="78" t="s">
        <v>48</v>
      </c>
      <c r="B26" s="79"/>
      <c r="C26" s="79"/>
      <c r="D26" s="79"/>
      <c r="E26" s="79"/>
      <c r="F26" s="80"/>
      <c r="G26" s="116">
        <v>0</v>
      </c>
      <c r="H26" s="116">
        <v>0</v>
      </c>
      <c r="I26" s="78" t="s">
        <v>97</v>
      </c>
      <c r="J26" s="79"/>
      <c r="K26" s="79"/>
      <c r="L26" s="79"/>
      <c r="M26" s="79"/>
      <c r="N26" s="80"/>
      <c r="O26" s="120">
        <v>0</v>
      </c>
      <c r="P26" s="120">
        <v>0</v>
      </c>
    </row>
    <row r="27" spans="1:18" x14ac:dyDescent="0.25">
      <c r="A27" s="78" t="s">
        <v>49</v>
      </c>
      <c r="B27" s="79"/>
      <c r="C27" s="79"/>
      <c r="D27" s="79"/>
      <c r="E27" s="79"/>
      <c r="F27" s="80"/>
      <c r="G27" s="116">
        <v>0</v>
      </c>
      <c r="H27" s="116">
        <v>0</v>
      </c>
      <c r="I27" s="78" t="s">
        <v>98</v>
      </c>
      <c r="J27" s="79"/>
      <c r="K27" s="79"/>
      <c r="L27" s="79"/>
      <c r="M27" s="79"/>
      <c r="N27" s="80"/>
      <c r="O27" s="120">
        <v>2013944.46</v>
      </c>
      <c r="P27" s="120">
        <v>2413102.2599999998</v>
      </c>
    </row>
    <row r="28" spans="1:18" x14ac:dyDescent="0.25">
      <c r="A28" s="75" t="s">
        <v>58</v>
      </c>
      <c r="B28" s="76"/>
      <c r="C28" s="76"/>
      <c r="D28" s="76"/>
      <c r="E28" s="76"/>
      <c r="F28" s="77"/>
      <c r="G28" s="115">
        <f>SUM(G29:G35)</f>
        <v>453593.66</v>
      </c>
      <c r="H28" s="115">
        <f>SUM(H29:H35)</f>
        <v>603265.19999999995</v>
      </c>
      <c r="I28" s="78" t="s">
        <v>99</v>
      </c>
      <c r="J28" s="79"/>
      <c r="K28" s="79"/>
      <c r="L28" s="79"/>
      <c r="M28" s="79"/>
      <c r="N28" s="80"/>
      <c r="O28" s="120">
        <v>0</v>
      </c>
      <c r="P28" s="120">
        <v>0</v>
      </c>
    </row>
    <row r="29" spans="1:18" x14ac:dyDescent="0.25">
      <c r="A29" s="78" t="s">
        <v>50</v>
      </c>
      <c r="B29" s="79"/>
      <c r="C29" s="79"/>
      <c r="D29" s="79"/>
      <c r="E29" s="79"/>
      <c r="F29" s="80"/>
      <c r="G29" s="116">
        <v>0</v>
      </c>
      <c r="H29" s="116">
        <v>0</v>
      </c>
      <c r="I29" s="78" t="s">
        <v>100</v>
      </c>
      <c r="J29" s="79"/>
      <c r="K29" s="79"/>
      <c r="L29" s="79"/>
      <c r="M29" s="79"/>
      <c r="N29" s="80"/>
      <c r="O29" s="120">
        <v>4583075.8399999999</v>
      </c>
      <c r="P29" s="120">
        <v>267.60000000000002</v>
      </c>
    </row>
    <row r="30" spans="1:18" x14ac:dyDescent="0.25">
      <c r="A30" s="78" t="s">
        <v>51</v>
      </c>
      <c r="B30" s="79"/>
      <c r="C30" s="79"/>
      <c r="D30" s="79"/>
      <c r="E30" s="79"/>
      <c r="F30" s="80"/>
      <c r="G30" s="116">
        <v>0</v>
      </c>
      <c r="H30" s="116">
        <v>0</v>
      </c>
      <c r="I30" s="75" t="s">
        <v>149</v>
      </c>
      <c r="J30" s="81"/>
      <c r="K30" s="81"/>
      <c r="L30" s="81"/>
      <c r="M30" s="81"/>
      <c r="N30" s="82"/>
      <c r="O30" s="120">
        <f>SUM(O31:O33)</f>
        <v>0</v>
      </c>
      <c r="P30" s="120">
        <f>SUM(P31:P33)</f>
        <v>0</v>
      </c>
    </row>
    <row r="31" spans="1:18" x14ac:dyDescent="0.25">
      <c r="A31" s="78" t="s">
        <v>52</v>
      </c>
      <c r="B31" s="79"/>
      <c r="C31" s="79"/>
      <c r="D31" s="79"/>
      <c r="E31" s="79"/>
      <c r="F31" s="80"/>
      <c r="G31" s="115">
        <v>453593.66</v>
      </c>
      <c r="H31" s="115">
        <v>603265.19999999995</v>
      </c>
      <c r="I31" s="78" t="s">
        <v>101</v>
      </c>
      <c r="J31" s="79"/>
      <c r="K31" s="79"/>
      <c r="L31" s="79"/>
      <c r="M31" s="79"/>
      <c r="N31" s="80"/>
      <c r="O31" s="120">
        <v>0</v>
      </c>
      <c r="P31" s="120">
        <v>0</v>
      </c>
    </row>
    <row r="32" spans="1:18" x14ac:dyDescent="0.25">
      <c r="A32" s="78" t="s">
        <v>53</v>
      </c>
      <c r="B32" s="79"/>
      <c r="C32" s="79"/>
      <c r="D32" s="79"/>
      <c r="E32" s="79"/>
      <c r="F32" s="80"/>
      <c r="G32" s="116">
        <v>0</v>
      </c>
      <c r="H32" s="116">
        <v>0</v>
      </c>
      <c r="I32" s="78" t="s">
        <v>102</v>
      </c>
      <c r="J32" s="79"/>
      <c r="K32" s="79"/>
      <c r="L32" s="79"/>
      <c r="M32" s="79"/>
      <c r="N32" s="80"/>
      <c r="O32" s="120">
        <v>0</v>
      </c>
      <c r="P32" s="120">
        <v>0</v>
      </c>
    </row>
    <row r="33" spans="1:18" x14ac:dyDescent="0.25">
      <c r="A33" s="78" t="s">
        <v>54</v>
      </c>
      <c r="B33" s="79"/>
      <c r="C33" s="79"/>
      <c r="D33" s="79"/>
      <c r="E33" s="79"/>
      <c r="F33" s="80"/>
      <c r="G33" s="116">
        <v>0</v>
      </c>
      <c r="H33" s="116">
        <v>0</v>
      </c>
      <c r="I33" s="78" t="s">
        <v>103</v>
      </c>
      <c r="J33" s="79"/>
      <c r="K33" s="79"/>
      <c r="L33" s="79"/>
      <c r="M33" s="79"/>
      <c r="N33" s="80"/>
      <c r="O33" s="120">
        <v>0</v>
      </c>
      <c r="P33" s="120">
        <v>0</v>
      </c>
    </row>
    <row r="34" spans="1:18" x14ac:dyDescent="0.25">
      <c r="A34" s="78" t="s">
        <v>55</v>
      </c>
      <c r="B34" s="79"/>
      <c r="C34" s="79"/>
      <c r="D34" s="79"/>
      <c r="E34" s="79"/>
      <c r="F34" s="80"/>
      <c r="G34" s="116">
        <v>0</v>
      </c>
      <c r="H34" s="116">
        <v>0</v>
      </c>
      <c r="I34" s="75" t="s">
        <v>148</v>
      </c>
      <c r="J34" s="76"/>
      <c r="K34" s="76"/>
      <c r="L34" s="76"/>
      <c r="M34" s="76"/>
      <c r="N34" s="77"/>
      <c r="O34" s="120">
        <f>SUM(O35:O36)</f>
        <v>0</v>
      </c>
      <c r="P34" s="120">
        <f>SUM(P35:P36)</f>
        <v>0</v>
      </c>
    </row>
    <row r="35" spans="1:18" x14ac:dyDescent="0.25">
      <c r="A35" s="78" t="s">
        <v>56</v>
      </c>
      <c r="B35" s="79"/>
      <c r="C35" s="79"/>
      <c r="D35" s="79"/>
      <c r="E35" s="79"/>
      <c r="F35" s="80"/>
      <c r="G35" s="116">
        <v>0</v>
      </c>
      <c r="H35" s="116">
        <v>0</v>
      </c>
      <c r="I35" s="78" t="s">
        <v>104</v>
      </c>
      <c r="J35" s="79"/>
      <c r="K35" s="79"/>
      <c r="L35" s="79"/>
      <c r="M35" s="79"/>
      <c r="N35" s="80"/>
      <c r="O35" s="120">
        <v>0</v>
      </c>
      <c r="P35" s="120">
        <v>0</v>
      </c>
    </row>
    <row r="36" spans="1:18" x14ac:dyDescent="0.25">
      <c r="A36" s="75" t="s">
        <v>57</v>
      </c>
      <c r="B36" s="76"/>
      <c r="C36" s="76"/>
      <c r="D36" s="76"/>
      <c r="E36" s="76"/>
      <c r="F36" s="77"/>
      <c r="G36" s="116">
        <f>SUM(G37:G41)</f>
        <v>162059</v>
      </c>
      <c r="H36" s="116">
        <f>SUM(H37:H41)</f>
        <v>1259121.5900000001</v>
      </c>
      <c r="I36" s="78" t="s">
        <v>105</v>
      </c>
      <c r="J36" s="79"/>
      <c r="K36" s="79"/>
      <c r="L36" s="79"/>
      <c r="M36" s="79"/>
      <c r="N36" s="80"/>
      <c r="O36" s="120">
        <v>0</v>
      </c>
      <c r="P36" s="120">
        <v>0</v>
      </c>
    </row>
    <row r="37" spans="1:18" x14ac:dyDescent="0.25">
      <c r="A37" s="78" t="s">
        <v>59</v>
      </c>
      <c r="B37" s="79"/>
      <c r="C37" s="79"/>
      <c r="D37" s="79"/>
      <c r="E37" s="79"/>
      <c r="F37" s="80"/>
      <c r="G37" s="116">
        <v>0</v>
      </c>
      <c r="H37" s="116">
        <v>0</v>
      </c>
      <c r="I37" s="75" t="s">
        <v>106</v>
      </c>
      <c r="J37" s="76"/>
      <c r="K37" s="76"/>
      <c r="L37" s="76"/>
      <c r="M37" s="76"/>
      <c r="N37" s="77"/>
      <c r="O37" s="120">
        <f>SUM(O38:O41)</f>
        <v>0</v>
      </c>
      <c r="P37" s="120">
        <f>SUM(P38:P41)</f>
        <v>0</v>
      </c>
    </row>
    <row r="38" spans="1:18" x14ac:dyDescent="0.25">
      <c r="A38" s="78" t="s">
        <v>60</v>
      </c>
      <c r="B38" s="79"/>
      <c r="C38" s="79"/>
      <c r="D38" s="79"/>
      <c r="E38" s="79"/>
      <c r="F38" s="80"/>
      <c r="G38" s="116">
        <v>0</v>
      </c>
      <c r="H38" s="116">
        <v>0</v>
      </c>
      <c r="I38" s="78" t="s">
        <v>150</v>
      </c>
      <c r="J38" s="79"/>
      <c r="K38" s="79"/>
      <c r="L38" s="79"/>
      <c r="M38" s="79"/>
      <c r="N38" s="80"/>
      <c r="O38" s="120">
        <f>SUM(O39:O41)</f>
        <v>0</v>
      </c>
      <c r="P38" s="120">
        <f>SUM(P39:P41)</f>
        <v>0</v>
      </c>
    </row>
    <row r="39" spans="1:18" x14ac:dyDescent="0.25">
      <c r="A39" s="78" t="s">
        <v>61</v>
      </c>
      <c r="B39" s="79"/>
      <c r="C39" s="79"/>
      <c r="D39" s="79"/>
      <c r="E39" s="79"/>
      <c r="F39" s="80"/>
      <c r="G39" s="116">
        <v>0</v>
      </c>
      <c r="H39" s="116">
        <v>0</v>
      </c>
      <c r="I39" s="78" t="s">
        <v>107</v>
      </c>
      <c r="J39" s="79"/>
      <c r="K39" s="79"/>
      <c r="L39" s="79"/>
      <c r="M39" s="79"/>
      <c r="N39" s="80"/>
      <c r="O39" s="120">
        <v>0</v>
      </c>
      <c r="P39" s="120">
        <v>0</v>
      </c>
    </row>
    <row r="40" spans="1:18" x14ac:dyDescent="0.25">
      <c r="A40" s="78" t="s">
        <v>62</v>
      </c>
      <c r="B40" s="79"/>
      <c r="C40" s="79"/>
      <c r="D40" s="79"/>
      <c r="E40" s="79"/>
      <c r="F40" s="80"/>
      <c r="G40" s="116">
        <v>0</v>
      </c>
      <c r="H40" s="116">
        <v>0</v>
      </c>
      <c r="I40" s="78" t="s">
        <v>108</v>
      </c>
      <c r="J40" s="79"/>
      <c r="K40" s="79"/>
      <c r="L40" s="79"/>
      <c r="M40" s="79"/>
      <c r="N40" s="80"/>
      <c r="O40" s="120">
        <v>0</v>
      </c>
      <c r="P40" s="120">
        <v>0</v>
      </c>
    </row>
    <row r="41" spans="1:18" x14ac:dyDescent="0.25">
      <c r="A41" s="78" t="s">
        <v>63</v>
      </c>
      <c r="B41" s="79"/>
      <c r="C41" s="79"/>
      <c r="D41" s="79"/>
      <c r="E41" s="79"/>
      <c r="F41" s="80"/>
      <c r="G41" s="116">
        <v>162059</v>
      </c>
      <c r="H41" s="116">
        <v>1259121.5900000001</v>
      </c>
      <c r="I41" s="78" t="s">
        <v>109</v>
      </c>
      <c r="J41" s="79"/>
      <c r="K41" s="79"/>
      <c r="L41" s="79"/>
      <c r="M41" s="79"/>
      <c r="N41" s="80"/>
      <c r="O41" s="120">
        <v>0</v>
      </c>
      <c r="P41" s="120">
        <v>0</v>
      </c>
    </row>
    <row r="42" spans="1:18" x14ac:dyDescent="0.25">
      <c r="A42" s="75" t="s">
        <v>79</v>
      </c>
      <c r="B42" s="76"/>
      <c r="C42" s="76"/>
      <c r="D42" s="76"/>
      <c r="E42" s="76"/>
      <c r="F42" s="77"/>
      <c r="G42" s="116">
        <f>SUM(G43:G47)</f>
        <v>0</v>
      </c>
      <c r="H42" s="116">
        <f>SUM(H43:H47)</f>
        <v>0</v>
      </c>
      <c r="I42" s="75" t="s">
        <v>110</v>
      </c>
      <c r="J42" s="76"/>
      <c r="K42" s="76"/>
      <c r="L42" s="76"/>
      <c r="M42" s="76"/>
      <c r="N42" s="77"/>
      <c r="O42" s="120">
        <f>SUM(O43:O48)</f>
        <v>0</v>
      </c>
      <c r="P42" s="120">
        <f>SUM(P43:P48)</f>
        <v>0</v>
      </c>
    </row>
    <row r="43" spans="1:18" x14ac:dyDescent="0.25">
      <c r="A43" s="78" t="s">
        <v>64</v>
      </c>
      <c r="B43" s="79"/>
      <c r="C43" s="79"/>
      <c r="D43" s="79"/>
      <c r="E43" s="79"/>
      <c r="F43" s="80"/>
      <c r="G43" s="116">
        <v>0</v>
      </c>
      <c r="H43" s="116">
        <v>0</v>
      </c>
      <c r="I43" s="78" t="s">
        <v>111</v>
      </c>
      <c r="J43" s="79"/>
      <c r="K43" s="79"/>
      <c r="L43" s="79"/>
      <c r="M43" s="79"/>
      <c r="N43" s="80"/>
      <c r="O43" s="120">
        <v>0</v>
      </c>
      <c r="P43" s="120">
        <v>0</v>
      </c>
    </row>
    <row r="44" spans="1:18" x14ac:dyDescent="0.25">
      <c r="A44" s="78" t="s">
        <v>65</v>
      </c>
      <c r="B44" s="79"/>
      <c r="C44" s="79"/>
      <c r="D44" s="79"/>
      <c r="E44" s="79"/>
      <c r="F44" s="80"/>
      <c r="G44" s="116">
        <v>0</v>
      </c>
      <c r="H44" s="116">
        <v>0</v>
      </c>
      <c r="I44" s="78" t="s">
        <v>112</v>
      </c>
      <c r="J44" s="79"/>
      <c r="K44" s="79"/>
      <c r="L44" s="79"/>
      <c r="M44" s="79"/>
      <c r="N44" s="80"/>
      <c r="O44" s="120">
        <v>0</v>
      </c>
      <c r="P44" s="120">
        <v>0</v>
      </c>
    </row>
    <row r="45" spans="1:18" x14ac:dyDescent="0.25">
      <c r="A45" s="78" t="s">
        <v>66</v>
      </c>
      <c r="B45" s="79"/>
      <c r="C45" s="79"/>
      <c r="D45" s="79"/>
      <c r="E45" s="79"/>
      <c r="F45" s="80"/>
      <c r="G45" s="116">
        <v>0</v>
      </c>
      <c r="H45" s="116">
        <v>0</v>
      </c>
      <c r="I45" s="78" t="s">
        <v>113</v>
      </c>
      <c r="J45" s="79"/>
      <c r="K45" s="79"/>
      <c r="L45" s="79"/>
      <c r="M45" s="79"/>
      <c r="N45" s="80"/>
      <c r="O45" s="120">
        <v>0</v>
      </c>
      <c r="P45" s="120">
        <v>0</v>
      </c>
      <c r="R45" s="103"/>
    </row>
    <row r="46" spans="1:18" x14ac:dyDescent="0.25">
      <c r="A46" s="78" t="s">
        <v>67</v>
      </c>
      <c r="B46" s="79"/>
      <c r="C46" s="79"/>
      <c r="D46" s="79"/>
      <c r="E46" s="79"/>
      <c r="F46" s="80"/>
      <c r="G46" s="116">
        <v>0</v>
      </c>
      <c r="H46" s="116">
        <v>0</v>
      </c>
      <c r="I46" s="78" t="s">
        <v>114</v>
      </c>
      <c r="J46" s="79"/>
      <c r="K46" s="79"/>
      <c r="L46" s="79"/>
      <c r="M46" s="79"/>
      <c r="N46" s="80"/>
      <c r="O46" s="120">
        <v>0</v>
      </c>
      <c r="P46" s="120">
        <v>0</v>
      </c>
    </row>
    <row r="47" spans="1:18" x14ac:dyDescent="0.25">
      <c r="A47" s="78" t="s">
        <v>68</v>
      </c>
      <c r="B47" s="79"/>
      <c r="C47" s="79"/>
      <c r="D47" s="79"/>
      <c r="E47" s="79"/>
      <c r="F47" s="80"/>
      <c r="G47" s="116">
        <v>0</v>
      </c>
      <c r="H47" s="116">
        <v>0</v>
      </c>
      <c r="I47" s="78" t="s">
        <v>115</v>
      </c>
      <c r="J47" s="79"/>
      <c r="K47" s="79"/>
      <c r="L47" s="79"/>
      <c r="M47" s="79"/>
      <c r="N47" s="80"/>
      <c r="O47" s="120">
        <v>0</v>
      </c>
      <c r="P47" s="120">
        <v>0</v>
      </c>
    </row>
    <row r="48" spans="1:18" x14ac:dyDescent="0.25">
      <c r="A48" s="83" t="s">
        <v>69</v>
      </c>
      <c r="B48" s="76"/>
      <c r="C48" s="76"/>
      <c r="D48" s="76"/>
      <c r="E48" s="76"/>
      <c r="F48" s="77"/>
      <c r="G48" s="116">
        <f>SUM(G49:G51)</f>
        <v>0</v>
      </c>
      <c r="H48" s="116">
        <f>SUM(H49:H51)</f>
        <v>0</v>
      </c>
      <c r="I48" s="78" t="s">
        <v>116</v>
      </c>
      <c r="J48" s="79"/>
      <c r="K48" s="79"/>
      <c r="L48" s="79"/>
      <c r="M48" s="79"/>
      <c r="N48" s="80"/>
      <c r="O48" s="120">
        <v>0</v>
      </c>
      <c r="P48" s="120">
        <v>0</v>
      </c>
    </row>
    <row r="49" spans="1:16" x14ac:dyDescent="0.25">
      <c r="A49" s="78" t="s">
        <v>78</v>
      </c>
      <c r="B49" s="79"/>
      <c r="C49" s="79"/>
      <c r="D49" s="79"/>
      <c r="E49" s="79"/>
      <c r="F49" s="80"/>
      <c r="G49" s="116">
        <v>0</v>
      </c>
      <c r="H49" s="116">
        <v>0</v>
      </c>
      <c r="I49" s="75" t="s">
        <v>146</v>
      </c>
      <c r="J49" s="81"/>
      <c r="K49" s="81"/>
      <c r="L49" s="81"/>
      <c r="M49" s="81"/>
      <c r="N49" s="82"/>
      <c r="O49" s="121">
        <f>SUM(O50:O52)</f>
        <v>2077112.23</v>
      </c>
      <c r="P49" s="121">
        <f>SUM(P50:P52)</f>
        <v>1194455.08</v>
      </c>
    </row>
    <row r="50" spans="1:16" x14ac:dyDescent="0.25">
      <c r="A50" s="78" t="s">
        <v>70</v>
      </c>
      <c r="B50" s="79"/>
      <c r="C50" s="79"/>
      <c r="D50" s="79"/>
      <c r="E50" s="79"/>
      <c r="F50" s="80"/>
      <c r="G50" s="116">
        <v>0</v>
      </c>
      <c r="H50" s="116">
        <v>0</v>
      </c>
      <c r="I50" s="78" t="s">
        <v>117</v>
      </c>
      <c r="J50" s="79"/>
      <c r="K50" s="79"/>
      <c r="L50" s="79"/>
      <c r="M50" s="79"/>
      <c r="N50" s="80"/>
      <c r="O50" s="120">
        <v>0</v>
      </c>
      <c r="P50" s="120">
        <v>0</v>
      </c>
    </row>
    <row r="51" spans="1:16" x14ac:dyDescent="0.25">
      <c r="A51" s="78" t="s">
        <v>71</v>
      </c>
      <c r="B51" s="79"/>
      <c r="C51" s="79"/>
      <c r="D51" s="79"/>
      <c r="E51" s="79"/>
      <c r="F51" s="80"/>
      <c r="G51" s="116">
        <v>0</v>
      </c>
      <c r="H51" s="116">
        <v>0</v>
      </c>
      <c r="I51" s="78" t="s">
        <v>118</v>
      </c>
      <c r="J51" s="79"/>
      <c r="K51" s="79"/>
      <c r="L51" s="79"/>
      <c r="M51" s="79"/>
      <c r="N51" s="80"/>
      <c r="O51" s="120">
        <v>0</v>
      </c>
      <c r="P51" s="120">
        <v>0</v>
      </c>
    </row>
    <row r="52" spans="1:16" x14ac:dyDescent="0.25">
      <c r="A52" s="83" t="s">
        <v>77</v>
      </c>
      <c r="B52" s="76"/>
      <c r="C52" s="76"/>
      <c r="D52" s="76"/>
      <c r="E52" s="76"/>
      <c r="F52" s="77"/>
      <c r="G52" s="116">
        <f>SUM(G53:G56)</f>
        <v>0</v>
      </c>
      <c r="H52" s="116">
        <f>SUM(H53:H56)</f>
        <v>0</v>
      </c>
      <c r="I52" s="78" t="s">
        <v>119</v>
      </c>
      <c r="J52" s="79"/>
      <c r="K52" s="79"/>
      <c r="L52" s="79"/>
      <c r="M52" s="79"/>
      <c r="N52" s="80"/>
      <c r="O52" s="121">
        <v>2077112.23</v>
      </c>
      <c r="P52" s="121">
        <v>1194455.08</v>
      </c>
    </row>
    <row r="53" spans="1:16" x14ac:dyDescent="0.25">
      <c r="A53" s="78" t="s">
        <v>72</v>
      </c>
      <c r="B53" s="79"/>
      <c r="C53" s="79"/>
      <c r="D53" s="79"/>
      <c r="E53" s="79"/>
      <c r="F53" s="80"/>
      <c r="G53" s="116">
        <v>0</v>
      </c>
      <c r="H53" s="116">
        <v>0</v>
      </c>
      <c r="I53" s="75" t="s">
        <v>147</v>
      </c>
      <c r="J53" s="76"/>
      <c r="K53" s="76"/>
      <c r="L53" s="76"/>
      <c r="M53" s="76"/>
      <c r="N53" s="77"/>
      <c r="O53" s="120">
        <v>0</v>
      </c>
      <c r="P53" s="120">
        <f>SUM(P54:P56)</f>
        <v>0</v>
      </c>
    </row>
    <row r="54" spans="1:16" ht="15.75" customHeight="1" x14ac:dyDescent="0.25">
      <c r="A54" s="78" t="s">
        <v>73</v>
      </c>
      <c r="B54" s="79"/>
      <c r="C54" s="79"/>
      <c r="D54" s="79"/>
      <c r="E54" s="79"/>
      <c r="F54" s="80"/>
      <c r="G54" s="116">
        <v>0</v>
      </c>
      <c r="H54" s="116">
        <v>0</v>
      </c>
      <c r="I54" s="78" t="s">
        <v>120</v>
      </c>
      <c r="J54" s="79"/>
      <c r="K54" s="79"/>
      <c r="L54" s="79"/>
      <c r="M54" s="79"/>
      <c r="N54" s="80"/>
      <c r="O54" s="120">
        <v>0</v>
      </c>
      <c r="P54" s="120">
        <v>0</v>
      </c>
    </row>
    <row r="55" spans="1:16" x14ac:dyDescent="0.25">
      <c r="A55" s="78" t="s">
        <v>74</v>
      </c>
      <c r="B55" s="79"/>
      <c r="C55" s="79"/>
      <c r="D55" s="79"/>
      <c r="E55" s="79"/>
      <c r="F55" s="80"/>
      <c r="G55" s="116">
        <v>0</v>
      </c>
      <c r="H55" s="116">
        <v>0</v>
      </c>
      <c r="I55" s="78" t="s">
        <v>121</v>
      </c>
      <c r="J55" s="79"/>
      <c r="K55" s="79"/>
      <c r="L55" s="79"/>
      <c r="M55" s="79"/>
      <c r="N55" s="80"/>
      <c r="O55" s="120">
        <v>0</v>
      </c>
      <c r="P55" s="120">
        <v>0</v>
      </c>
    </row>
    <row r="56" spans="1:16" x14ac:dyDescent="0.25">
      <c r="A56" s="78" t="s">
        <v>75</v>
      </c>
      <c r="B56" s="79"/>
      <c r="C56" s="79"/>
      <c r="D56" s="79"/>
      <c r="E56" s="79"/>
      <c r="F56" s="80"/>
      <c r="G56" s="116">
        <v>0</v>
      </c>
      <c r="H56" s="116">
        <v>0</v>
      </c>
      <c r="I56" s="78" t="s">
        <v>122</v>
      </c>
      <c r="J56" s="79"/>
      <c r="K56" s="79"/>
      <c r="L56" s="79"/>
      <c r="M56" s="79"/>
      <c r="N56" s="80"/>
      <c r="O56" s="120">
        <v>0</v>
      </c>
      <c r="P56" s="120">
        <v>0</v>
      </c>
    </row>
    <row r="57" spans="1:16" x14ac:dyDescent="0.25">
      <c r="A57" s="84" t="s">
        <v>76</v>
      </c>
      <c r="B57" s="85"/>
      <c r="C57" s="85"/>
      <c r="D57" s="85"/>
      <c r="E57" s="85"/>
      <c r="F57" s="86"/>
      <c r="G57" s="117">
        <f>G52+G48+G42+G36+G28+G20</f>
        <v>54530916.799999997</v>
      </c>
      <c r="H57" s="117">
        <f>H52+H48+H42+H36+H28+H20</f>
        <v>66731316.740000002</v>
      </c>
      <c r="I57" s="74" t="s">
        <v>123</v>
      </c>
      <c r="J57" s="72"/>
      <c r="K57" s="72"/>
      <c r="L57" s="72"/>
      <c r="M57" s="72"/>
      <c r="N57" s="73"/>
      <c r="O57" s="122">
        <f>O53+O49+O42+O37+O34+O30+O20</f>
        <v>9044543.4700000007</v>
      </c>
      <c r="P57" s="122">
        <f>P53+P49+P42+P37+P34+P30+P20</f>
        <v>4007530.14</v>
      </c>
    </row>
    <row r="58" spans="1:16" x14ac:dyDescent="0.25">
      <c r="A58" s="78"/>
      <c r="B58" s="79"/>
      <c r="C58" s="79"/>
      <c r="D58" s="79"/>
      <c r="E58" s="79"/>
      <c r="F58" s="80"/>
      <c r="G58" s="116"/>
      <c r="H58" s="116"/>
      <c r="I58" s="78"/>
      <c r="J58" s="79"/>
      <c r="K58" s="79"/>
      <c r="L58" s="79"/>
      <c r="M58" s="79"/>
      <c r="N58" s="80"/>
      <c r="O58" s="123"/>
      <c r="P58" s="123"/>
    </row>
    <row r="59" spans="1:16" x14ac:dyDescent="0.25">
      <c r="A59" s="74" t="s">
        <v>4</v>
      </c>
      <c r="B59" s="72"/>
      <c r="C59" s="72"/>
      <c r="D59" s="72"/>
      <c r="E59" s="72"/>
      <c r="F59" s="73"/>
      <c r="G59" s="118"/>
      <c r="H59" s="118"/>
      <c r="I59" s="74" t="s">
        <v>5</v>
      </c>
      <c r="J59" s="72"/>
      <c r="K59" s="72"/>
      <c r="L59" s="72"/>
      <c r="M59" s="72"/>
      <c r="N59" s="73"/>
      <c r="O59" s="124"/>
      <c r="P59" s="124"/>
    </row>
    <row r="60" spans="1:16" x14ac:dyDescent="0.25">
      <c r="A60" s="78" t="s">
        <v>80</v>
      </c>
      <c r="B60" s="79"/>
      <c r="C60" s="79"/>
      <c r="D60" s="79"/>
      <c r="E60" s="79"/>
      <c r="F60" s="80"/>
      <c r="G60" s="116">
        <v>0</v>
      </c>
      <c r="H60" s="116">
        <v>0</v>
      </c>
      <c r="I60" s="78" t="s">
        <v>124</v>
      </c>
      <c r="J60" s="79"/>
      <c r="K60" s="79"/>
      <c r="L60" s="79"/>
      <c r="M60" s="79"/>
      <c r="N60" s="80"/>
      <c r="O60" s="120">
        <v>0</v>
      </c>
      <c r="P60" s="120">
        <v>0</v>
      </c>
    </row>
    <row r="61" spans="1:16" x14ac:dyDescent="0.25">
      <c r="A61" s="78" t="s">
        <v>81</v>
      </c>
      <c r="B61" s="79"/>
      <c r="C61" s="79"/>
      <c r="D61" s="79"/>
      <c r="E61" s="79"/>
      <c r="F61" s="80"/>
      <c r="G61" s="116">
        <v>117000</v>
      </c>
      <c r="H61" s="116">
        <v>0</v>
      </c>
      <c r="I61" s="78" t="s">
        <v>125</v>
      </c>
      <c r="J61" s="79"/>
      <c r="K61" s="79"/>
      <c r="L61" s="79"/>
      <c r="M61" s="79"/>
      <c r="N61" s="80"/>
      <c r="O61" s="120">
        <v>0</v>
      </c>
      <c r="P61" s="120">
        <v>0</v>
      </c>
    </row>
    <row r="62" spans="1:16" x14ac:dyDescent="0.25">
      <c r="A62" s="78" t="s">
        <v>82</v>
      </c>
      <c r="B62" s="79"/>
      <c r="C62" s="79"/>
      <c r="D62" s="79"/>
      <c r="E62" s="79"/>
      <c r="F62" s="80"/>
      <c r="G62" s="116">
        <v>0</v>
      </c>
      <c r="H62" s="116">
        <v>0</v>
      </c>
      <c r="I62" s="78" t="s">
        <v>126</v>
      </c>
      <c r="J62" s="79"/>
      <c r="K62" s="79"/>
      <c r="L62" s="79"/>
      <c r="M62" s="79"/>
      <c r="N62" s="80"/>
      <c r="O62" s="120">
        <v>0</v>
      </c>
      <c r="P62" s="120">
        <v>0</v>
      </c>
    </row>
    <row r="63" spans="1:16" x14ac:dyDescent="0.25">
      <c r="A63" s="78" t="s">
        <v>83</v>
      </c>
      <c r="B63" s="79"/>
      <c r="C63" s="79"/>
      <c r="D63" s="79"/>
      <c r="E63" s="79"/>
      <c r="F63" s="80"/>
      <c r="G63" s="115">
        <v>29803027.960000001</v>
      </c>
      <c r="H63" s="115">
        <v>39198743.280000001</v>
      </c>
      <c r="I63" s="78" t="s">
        <v>127</v>
      </c>
      <c r="J63" s="79"/>
      <c r="K63" s="79"/>
      <c r="L63" s="79"/>
      <c r="M63" s="79"/>
      <c r="N63" s="80"/>
      <c r="O63" s="120">
        <v>0</v>
      </c>
      <c r="P63" s="120">
        <v>0</v>
      </c>
    </row>
    <row r="64" spans="1:16" x14ac:dyDescent="0.25">
      <c r="A64" s="78" t="s">
        <v>84</v>
      </c>
      <c r="B64" s="79"/>
      <c r="C64" s="79"/>
      <c r="D64" s="79"/>
      <c r="E64" s="79"/>
      <c r="F64" s="80"/>
      <c r="G64" s="115">
        <v>340021.78</v>
      </c>
      <c r="H64" s="115">
        <v>349185.75</v>
      </c>
      <c r="I64" s="78" t="s">
        <v>128</v>
      </c>
      <c r="J64" s="79"/>
      <c r="K64" s="79"/>
      <c r="L64" s="79"/>
      <c r="M64" s="79"/>
      <c r="N64" s="80"/>
      <c r="O64" s="120">
        <v>0</v>
      </c>
      <c r="P64" s="120">
        <v>0</v>
      </c>
    </row>
    <row r="65" spans="1:16" x14ac:dyDescent="0.25">
      <c r="A65" s="78" t="s">
        <v>85</v>
      </c>
      <c r="B65" s="79"/>
      <c r="C65" s="79"/>
      <c r="D65" s="79"/>
      <c r="E65" s="79"/>
      <c r="F65" s="80"/>
      <c r="G65" s="115">
        <v>-15937762.189999999</v>
      </c>
      <c r="H65" s="115">
        <v>-15424575.779999999</v>
      </c>
      <c r="I65" s="78" t="s">
        <v>129</v>
      </c>
      <c r="J65" s="79"/>
      <c r="K65" s="79"/>
      <c r="L65" s="79"/>
      <c r="M65" s="79"/>
      <c r="N65" s="80"/>
      <c r="O65" s="120">
        <v>0</v>
      </c>
      <c r="P65" s="120">
        <v>0</v>
      </c>
    </row>
    <row r="66" spans="1:16" x14ac:dyDescent="0.25">
      <c r="A66" s="78" t="s">
        <v>86</v>
      </c>
      <c r="B66" s="79"/>
      <c r="C66" s="79"/>
      <c r="D66" s="79"/>
      <c r="E66" s="79"/>
      <c r="F66" s="80"/>
      <c r="G66" s="116">
        <v>0</v>
      </c>
      <c r="H66" s="116">
        <v>0</v>
      </c>
      <c r="I66" s="78"/>
      <c r="J66" s="79"/>
      <c r="K66" s="79"/>
      <c r="L66" s="79"/>
      <c r="M66" s="79"/>
      <c r="N66" s="80"/>
      <c r="O66" s="123"/>
      <c r="P66" s="123"/>
    </row>
    <row r="67" spans="1:16" x14ac:dyDescent="0.25">
      <c r="A67" s="78" t="s">
        <v>87</v>
      </c>
      <c r="B67" s="79"/>
      <c r="C67" s="79"/>
      <c r="D67" s="79"/>
      <c r="E67" s="79"/>
      <c r="F67" s="80"/>
      <c r="G67" s="116">
        <v>0</v>
      </c>
      <c r="H67" s="116">
        <v>0</v>
      </c>
      <c r="I67" s="87" t="s">
        <v>144</v>
      </c>
      <c r="J67" s="88"/>
      <c r="K67" s="88"/>
      <c r="L67" s="88"/>
      <c r="M67" s="88"/>
      <c r="N67" s="89"/>
      <c r="O67" s="124">
        <f>SUM(O60:O65)</f>
        <v>0</v>
      </c>
      <c r="P67" s="124">
        <f>SUM(P60:P65)</f>
        <v>0</v>
      </c>
    </row>
    <row r="68" spans="1:16" x14ac:dyDescent="0.25">
      <c r="A68" s="78" t="s">
        <v>88</v>
      </c>
      <c r="B68" s="79"/>
      <c r="C68" s="79"/>
      <c r="D68" s="79"/>
      <c r="E68" s="79"/>
      <c r="F68" s="80"/>
      <c r="G68" s="116">
        <v>8468250</v>
      </c>
      <c r="H68" s="116">
        <v>0</v>
      </c>
      <c r="I68" s="78"/>
      <c r="J68" s="79"/>
      <c r="K68" s="79"/>
      <c r="L68" s="79"/>
      <c r="M68" s="79"/>
      <c r="N68" s="80"/>
      <c r="O68" s="123"/>
      <c r="P68" s="123"/>
    </row>
    <row r="69" spans="1:16" x14ac:dyDescent="0.25">
      <c r="A69" s="78"/>
      <c r="B69" s="79"/>
      <c r="C69" s="79"/>
      <c r="D69" s="79"/>
      <c r="E69" s="79"/>
      <c r="F69" s="80"/>
      <c r="G69" s="116"/>
      <c r="H69" s="116"/>
      <c r="I69" s="90" t="s">
        <v>145</v>
      </c>
      <c r="J69" s="91"/>
      <c r="K69" s="91"/>
      <c r="L69" s="91"/>
      <c r="M69" s="91"/>
      <c r="N69" s="92"/>
      <c r="O69" s="122">
        <f>O67+O57</f>
        <v>9044543.4700000007</v>
      </c>
      <c r="P69" s="122">
        <f>P67+P57</f>
        <v>4007530.14</v>
      </c>
    </row>
    <row r="70" spans="1:16" x14ac:dyDescent="0.25">
      <c r="A70" s="87" t="s">
        <v>89</v>
      </c>
      <c r="B70" s="88"/>
      <c r="C70" s="88"/>
      <c r="D70" s="88"/>
      <c r="E70" s="88"/>
      <c r="F70" s="89"/>
      <c r="G70" s="117">
        <f>SUM(G60:G68)</f>
        <v>22790537.550000004</v>
      </c>
      <c r="H70" s="117">
        <f>SUM(H60:H68)</f>
        <v>24123353.25</v>
      </c>
      <c r="I70" s="78"/>
      <c r="J70" s="79"/>
      <c r="K70" s="79"/>
      <c r="L70" s="79"/>
      <c r="M70" s="79"/>
      <c r="N70" s="80"/>
      <c r="O70" s="123"/>
      <c r="P70" s="123"/>
    </row>
    <row r="71" spans="1:16" x14ac:dyDescent="0.25">
      <c r="A71" s="78"/>
      <c r="B71" s="79"/>
      <c r="C71" s="79"/>
      <c r="D71" s="79"/>
      <c r="E71" s="79"/>
      <c r="F71" s="80"/>
      <c r="G71" s="116"/>
      <c r="H71" s="116"/>
      <c r="I71" s="93" t="s">
        <v>6</v>
      </c>
      <c r="J71" s="94"/>
      <c r="K71" s="94"/>
      <c r="L71" s="94"/>
      <c r="M71" s="94"/>
      <c r="N71" s="95"/>
      <c r="O71" s="125"/>
      <c r="P71" s="125"/>
    </row>
    <row r="72" spans="1:16" x14ac:dyDescent="0.25">
      <c r="A72" s="74" t="s">
        <v>90</v>
      </c>
      <c r="B72" s="72"/>
      <c r="C72" s="72"/>
      <c r="D72" s="72"/>
      <c r="E72" s="72"/>
      <c r="F72" s="73"/>
      <c r="G72" s="117">
        <f>G57+G70</f>
        <v>77321454.349999994</v>
      </c>
      <c r="H72" s="117">
        <f>H57+H70</f>
        <v>90854669.99000001</v>
      </c>
      <c r="I72" s="78"/>
      <c r="J72" s="79"/>
      <c r="K72" s="79"/>
      <c r="L72" s="79"/>
      <c r="M72" s="79"/>
      <c r="N72" s="80"/>
      <c r="O72" s="123"/>
      <c r="P72" s="123"/>
    </row>
    <row r="73" spans="1:16" x14ac:dyDescent="0.25">
      <c r="A73" s="78"/>
      <c r="B73" s="79"/>
      <c r="C73" s="79"/>
      <c r="D73" s="79"/>
      <c r="E73" s="79"/>
      <c r="F73" s="80"/>
      <c r="G73" s="70"/>
      <c r="H73" s="70"/>
      <c r="I73" s="83" t="s">
        <v>143</v>
      </c>
      <c r="J73" s="76"/>
      <c r="K73" s="76"/>
      <c r="L73" s="76"/>
      <c r="M73" s="76"/>
      <c r="N73" s="77"/>
      <c r="O73" s="121">
        <f>SUM(O74:O76)</f>
        <v>21252917.100000001</v>
      </c>
      <c r="P73" s="121">
        <f>SUM(P74:P76)</f>
        <v>22452324.370000001</v>
      </c>
    </row>
    <row r="74" spans="1:16" x14ac:dyDescent="0.25">
      <c r="A74" s="78"/>
      <c r="B74" s="79"/>
      <c r="C74" s="79"/>
      <c r="D74" s="79"/>
      <c r="E74" s="79"/>
      <c r="F74" s="80"/>
      <c r="G74" s="70"/>
      <c r="H74" s="70"/>
      <c r="I74" s="78" t="s">
        <v>130</v>
      </c>
      <c r="J74" s="79"/>
      <c r="K74" s="79"/>
      <c r="L74" s="79"/>
      <c r="M74" s="79"/>
      <c r="N74" s="80"/>
      <c r="O74" s="120">
        <v>0</v>
      </c>
      <c r="P74" s="120">
        <v>0</v>
      </c>
    </row>
    <row r="75" spans="1:16" x14ac:dyDescent="0.25">
      <c r="A75" s="78"/>
      <c r="B75" s="79"/>
      <c r="C75" s="79"/>
      <c r="D75" s="79"/>
      <c r="E75" s="79"/>
      <c r="F75" s="80"/>
      <c r="G75" s="70"/>
      <c r="H75" s="70"/>
      <c r="I75" s="78" t="s">
        <v>131</v>
      </c>
      <c r="J75" s="79"/>
      <c r="K75" s="79"/>
      <c r="L75" s="79"/>
      <c r="M75" s="79"/>
      <c r="N75" s="80"/>
      <c r="O75" s="120">
        <v>0</v>
      </c>
      <c r="P75" s="120">
        <v>0</v>
      </c>
    </row>
    <row r="76" spans="1:16" x14ac:dyDescent="0.25">
      <c r="A76" s="78"/>
      <c r="B76" s="79"/>
      <c r="C76" s="79"/>
      <c r="D76" s="79"/>
      <c r="E76" s="79"/>
      <c r="F76" s="80"/>
      <c r="G76" s="70"/>
      <c r="H76" s="70"/>
      <c r="I76" s="78" t="s">
        <v>132</v>
      </c>
      <c r="J76" s="79"/>
      <c r="K76" s="79"/>
      <c r="L76" s="79"/>
      <c r="M76" s="79"/>
      <c r="N76" s="80"/>
      <c r="O76" s="121">
        <v>21252917.100000001</v>
      </c>
      <c r="P76" s="121">
        <v>22452324.370000001</v>
      </c>
    </row>
    <row r="77" spans="1:16" x14ac:dyDescent="0.25">
      <c r="A77" s="78"/>
      <c r="B77" s="79"/>
      <c r="C77" s="79"/>
      <c r="D77" s="79"/>
      <c r="E77" s="79"/>
      <c r="F77" s="80"/>
      <c r="G77" s="70"/>
      <c r="H77" s="70"/>
      <c r="I77" s="78"/>
      <c r="J77" s="79"/>
      <c r="K77" s="79"/>
      <c r="L77" s="79"/>
      <c r="M77" s="79"/>
      <c r="N77" s="80"/>
      <c r="O77" s="123"/>
      <c r="P77" s="123"/>
    </row>
    <row r="78" spans="1:16" x14ac:dyDescent="0.25">
      <c r="A78" s="78"/>
      <c r="B78" s="79"/>
      <c r="C78" s="79"/>
      <c r="D78" s="79"/>
      <c r="E78" s="79"/>
      <c r="F78" s="80"/>
      <c r="G78" s="70"/>
      <c r="H78" s="70"/>
      <c r="I78" s="83" t="s">
        <v>142</v>
      </c>
      <c r="J78" s="76"/>
      <c r="K78" s="76"/>
      <c r="L78" s="76"/>
      <c r="M78" s="76"/>
      <c r="N78" s="77"/>
      <c r="O78" s="121">
        <f>SUM(O79:O83)</f>
        <v>47023993.780000001</v>
      </c>
      <c r="P78" s="121">
        <f>SUM(P79:P83)</f>
        <v>64394815.479999997</v>
      </c>
    </row>
    <row r="79" spans="1:16" x14ac:dyDescent="0.25">
      <c r="A79" s="78"/>
      <c r="B79" s="79"/>
      <c r="C79" s="79"/>
      <c r="D79" s="79"/>
      <c r="E79" s="79"/>
      <c r="F79" s="80"/>
      <c r="G79" s="70"/>
      <c r="H79" s="70"/>
      <c r="I79" s="78" t="s">
        <v>133</v>
      </c>
      <c r="J79" s="79"/>
      <c r="K79" s="79"/>
      <c r="L79" s="79"/>
      <c r="M79" s="79"/>
      <c r="N79" s="80"/>
      <c r="O79" s="121">
        <v>-17384721.699999999</v>
      </c>
      <c r="P79" s="121">
        <v>11495599.039999999</v>
      </c>
    </row>
    <row r="80" spans="1:16" x14ac:dyDescent="0.25">
      <c r="A80" s="78"/>
      <c r="B80" s="79"/>
      <c r="C80" s="79"/>
      <c r="D80" s="79"/>
      <c r="E80" s="79"/>
      <c r="F80" s="80"/>
      <c r="G80" s="70"/>
      <c r="H80" s="70"/>
      <c r="I80" s="78" t="s">
        <v>134</v>
      </c>
      <c r="J80" s="79"/>
      <c r="K80" s="79"/>
      <c r="L80" s="79"/>
      <c r="M80" s="79"/>
      <c r="N80" s="80"/>
      <c r="O80" s="121">
        <v>64394815.479999997</v>
      </c>
      <c r="P80" s="121">
        <v>52899216.439999998</v>
      </c>
    </row>
    <row r="81" spans="1:18" x14ac:dyDescent="0.25">
      <c r="A81" s="78"/>
      <c r="B81" s="79"/>
      <c r="C81" s="79"/>
      <c r="D81" s="79"/>
      <c r="E81" s="79"/>
      <c r="F81" s="80"/>
      <c r="G81" s="70"/>
      <c r="H81" s="70"/>
      <c r="I81" s="78" t="s">
        <v>135</v>
      </c>
      <c r="J81" s="79"/>
      <c r="K81" s="79"/>
      <c r="L81" s="79"/>
      <c r="M81" s="79"/>
      <c r="N81" s="80"/>
      <c r="O81" s="120">
        <v>0</v>
      </c>
      <c r="P81" s="120">
        <v>0</v>
      </c>
    </row>
    <row r="82" spans="1:18" x14ac:dyDescent="0.25">
      <c r="A82" s="78"/>
      <c r="B82" s="79"/>
      <c r="C82" s="79"/>
      <c r="D82" s="79"/>
      <c r="E82" s="79"/>
      <c r="F82" s="80"/>
      <c r="G82" s="70"/>
      <c r="H82" s="70"/>
      <c r="I82" s="78" t="s">
        <v>136</v>
      </c>
      <c r="J82" s="79"/>
      <c r="K82" s="79"/>
      <c r="L82" s="79"/>
      <c r="M82" s="79"/>
      <c r="N82" s="80"/>
      <c r="O82" s="120">
        <v>0</v>
      </c>
      <c r="P82" s="120">
        <v>0</v>
      </c>
    </row>
    <row r="83" spans="1:18" x14ac:dyDescent="0.25">
      <c r="A83" s="78"/>
      <c r="B83" s="79"/>
      <c r="C83" s="79"/>
      <c r="D83" s="79"/>
      <c r="E83" s="79"/>
      <c r="F83" s="80"/>
      <c r="G83" s="70"/>
      <c r="H83" s="70"/>
      <c r="I83" s="78" t="s">
        <v>137</v>
      </c>
      <c r="J83" s="79"/>
      <c r="K83" s="79"/>
      <c r="L83" s="79"/>
      <c r="M83" s="79"/>
      <c r="N83" s="80"/>
      <c r="O83" s="120">
        <v>13900</v>
      </c>
      <c r="P83" s="120">
        <v>0</v>
      </c>
    </row>
    <row r="84" spans="1:18" x14ac:dyDescent="0.25">
      <c r="A84" s="78"/>
      <c r="B84" s="79"/>
      <c r="C84" s="79"/>
      <c r="D84" s="79"/>
      <c r="E84" s="79"/>
      <c r="F84" s="80"/>
      <c r="G84" s="70"/>
      <c r="H84" s="70"/>
      <c r="I84" s="78"/>
      <c r="J84" s="79"/>
      <c r="K84" s="79"/>
      <c r="L84" s="79"/>
      <c r="M84" s="79"/>
      <c r="N84" s="80"/>
      <c r="O84" s="120"/>
      <c r="P84" s="120"/>
    </row>
    <row r="85" spans="1:18" x14ac:dyDescent="0.25">
      <c r="A85" s="78"/>
      <c r="B85" s="79"/>
      <c r="C85" s="79"/>
      <c r="D85" s="79"/>
      <c r="E85" s="79"/>
      <c r="F85" s="80"/>
      <c r="G85" s="70"/>
      <c r="H85" s="70"/>
      <c r="I85" s="83" t="s">
        <v>141</v>
      </c>
      <c r="J85" s="76"/>
      <c r="K85" s="76"/>
      <c r="L85" s="76"/>
      <c r="M85" s="76"/>
      <c r="N85" s="77"/>
      <c r="O85" s="120">
        <f>SUM(O86:O87)</f>
        <v>0</v>
      </c>
      <c r="P85" s="120">
        <f>SUM(P86:P87)</f>
        <v>0</v>
      </c>
    </row>
    <row r="86" spans="1:18" x14ac:dyDescent="0.25">
      <c r="A86" s="78"/>
      <c r="B86" s="79"/>
      <c r="C86" s="79"/>
      <c r="D86" s="79"/>
      <c r="E86" s="79"/>
      <c r="F86" s="80"/>
      <c r="G86" s="70"/>
      <c r="H86" s="70"/>
      <c r="I86" s="78" t="s">
        <v>138</v>
      </c>
      <c r="J86" s="79"/>
      <c r="K86" s="79"/>
      <c r="L86" s="79"/>
      <c r="M86" s="79"/>
      <c r="N86" s="80"/>
      <c r="O86" s="120">
        <v>0</v>
      </c>
      <c r="P86" s="120">
        <v>0</v>
      </c>
    </row>
    <row r="87" spans="1:18" x14ac:dyDescent="0.25">
      <c r="A87" s="78"/>
      <c r="B87" s="79"/>
      <c r="C87" s="79"/>
      <c r="D87" s="79"/>
      <c r="E87" s="79"/>
      <c r="F87" s="80"/>
      <c r="G87" s="70"/>
      <c r="H87" s="70"/>
      <c r="I87" s="78" t="s">
        <v>139</v>
      </c>
      <c r="J87" s="79"/>
      <c r="K87" s="79"/>
      <c r="L87" s="79"/>
      <c r="M87" s="79"/>
      <c r="N87" s="80"/>
      <c r="O87" s="120">
        <v>0</v>
      </c>
      <c r="P87" s="120">
        <v>0</v>
      </c>
    </row>
    <row r="88" spans="1:18" x14ac:dyDescent="0.25">
      <c r="A88" s="78"/>
      <c r="B88" s="79"/>
      <c r="C88" s="79"/>
      <c r="D88" s="79"/>
      <c r="E88" s="79"/>
      <c r="F88" s="80"/>
      <c r="G88" s="70"/>
      <c r="H88" s="70"/>
      <c r="I88" s="78"/>
      <c r="J88" s="79"/>
      <c r="K88" s="79"/>
      <c r="L88" s="79"/>
      <c r="M88" s="79"/>
      <c r="N88" s="80"/>
      <c r="O88" s="123"/>
      <c r="P88" s="123"/>
    </row>
    <row r="89" spans="1:18" x14ac:dyDescent="0.25">
      <c r="A89" s="78"/>
      <c r="B89" s="79"/>
      <c r="C89" s="79"/>
      <c r="D89" s="79"/>
      <c r="E89" s="79"/>
      <c r="F89" s="80"/>
      <c r="G89" s="70"/>
      <c r="H89" s="70"/>
      <c r="I89" s="74" t="s">
        <v>140</v>
      </c>
      <c r="J89" s="72"/>
      <c r="K89" s="72"/>
      <c r="L89" s="72"/>
      <c r="M89" s="72"/>
      <c r="N89" s="73"/>
      <c r="O89" s="122">
        <f>O85+O78+O73</f>
        <v>68276910.879999995</v>
      </c>
      <c r="P89" s="122">
        <f>P85+P78+P73</f>
        <v>86847139.849999994</v>
      </c>
    </row>
    <row r="90" spans="1:18" x14ac:dyDescent="0.25">
      <c r="A90" s="78"/>
      <c r="B90" s="79"/>
      <c r="C90" s="79"/>
      <c r="D90" s="79"/>
      <c r="E90" s="79"/>
      <c r="F90" s="80"/>
      <c r="G90" s="70"/>
      <c r="H90" s="70"/>
      <c r="I90" s="78"/>
      <c r="J90" s="79"/>
      <c r="K90" s="79"/>
      <c r="L90" s="79"/>
      <c r="M90" s="79"/>
      <c r="N90" s="80"/>
      <c r="O90" s="123"/>
      <c r="P90" s="123"/>
    </row>
    <row r="91" spans="1:18" x14ac:dyDescent="0.25">
      <c r="A91" s="78"/>
      <c r="B91" s="79"/>
      <c r="C91" s="79"/>
      <c r="D91" s="79"/>
      <c r="E91" s="79"/>
      <c r="F91" s="80"/>
      <c r="G91" s="70"/>
      <c r="H91" s="70"/>
      <c r="I91" s="74" t="s">
        <v>232</v>
      </c>
      <c r="J91" s="72"/>
      <c r="K91" s="72"/>
      <c r="L91" s="72"/>
      <c r="M91" s="72"/>
      <c r="N91" s="73"/>
      <c r="O91" s="122">
        <f>O89+O69</f>
        <v>77321454.349999994</v>
      </c>
      <c r="P91" s="122">
        <f>P89+P69</f>
        <v>90854669.989999995</v>
      </c>
      <c r="R91" s="103"/>
    </row>
    <row r="92" spans="1:1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8" x14ac:dyDescent="0.25">
      <c r="A94" s="189" t="s">
        <v>233</v>
      </c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R94" s="103"/>
    </row>
    <row r="95" spans="1:18" x14ac:dyDescent="0.25">
      <c r="A95" s="105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R95" s="103"/>
    </row>
    <row r="96" spans="1:18" x14ac:dyDescent="0.25">
      <c r="A96" s="105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R96" s="103"/>
    </row>
    <row r="97" spans="1:18" x14ac:dyDescent="0.25">
      <c r="A97" s="105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R97" s="103"/>
    </row>
    <row r="98" spans="1:1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13"/>
      <c r="K108" s="1"/>
      <c r="L108" s="1"/>
      <c r="M108" s="1"/>
      <c r="N108" s="1"/>
      <c r="O108" s="1"/>
      <c r="P108" s="1"/>
    </row>
    <row r="109" spans="1:1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</sheetData>
  <mergeCells count="9">
    <mergeCell ref="A16:F16"/>
    <mergeCell ref="I16:N16"/>
    <mergeCell ref="A94:P94"/>
    <mergeCell ref="R11:W11"/>
    <mergeCell ref="A12:P13"/>
    <mergeCell ref="R12:W12"/>
    <mergeCell ref="R13:W13"/>
    <mergeCell ref="A14:P14"/>
    <mergeCell ref="A15:P15"/>
  </mergeCells>
  <printOptions horizontalCentered="1"/>
  <pageMargins left="0.23622047244094491" right="0.23622047244094491" top="0.35433070866141736" bottom="0.35433070866141736" header="0.31496062992125984" footer="0.31496062992125984"/>
  <pageSetup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S666"/>
  <sheetViews>
    <sheetView topLeftCell="A7" zoomScaleNormal="100" workbookViewId="0">
      <selection activeCell="F19" sqref="F19"/>
    </sheetView>
  </sheetViews>
  <sheetFormatPr baseColWidth="10" defaultRowHeight="15" x14ac:dyDescent="0.25"/>
  <cols>
    <col min="1" max="1" width="49.7109375" customWidth="1"/>
    <col min="2" max="7" width="20.28515625" customWidth="1"/>
  </cols>
  <sheetData>
    <row r="1" spans="1:7" ht="8.25" customHeight="1" x14ac:dyDescent="0.25"/>
    <row r="2" spans="1:7" ht="11.25" customHeight="1" x14ac:dyDescent="0.25">
      <c r="A2" s="1"/>
      <c r="B2" s="1"/>
      <c r="C2" s="1"/>
      <c r="D2" s="1"/>
      <c r="E2" s="1"/>
      <c r="F2" s="1"/>
      <c r="G2" s="1"/>
    </row>
    <row r="3" spans="1:7" ht="12.75" customHeight="1" x14ac:dyDescent="0.25">
      <c r="A3" s="1"/>
      <c r="B3" s="1"/>
      <c r="C3" s="1"/>
      <c r="D3" s="1"/>
      <c r="E3" s="1"/>
      <c r="F3" s="1"/>
      <c r="G3" s="1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1"/>
      <c r="C8" s="1"/>
      <c r="D8" s="1"/>
      <c r="E8" s="1"/>
      <c r="F8" s="1"/>
      <c r="G8" s="1"/>
    </row>
    <row r="9" spans="1:7" ht="6" customHeight="1" x14ac:dyDescent="0.25"/>
    <row r="10" spans="1:7" ht="8.25" customHeight="1" x14ac:dyDescent="0.25"/>
    <row r="11" spans="1:7" ht="18.75" customHeight="1" x14ac:dyDescent="0.25">
      <c r="A11" s="274" t="s">
        <v>474</v>
      </c>
      <c r="B11" s="275"/>
      <c r="C11" s="275"/>
      <c r="D11" s="275"/>
      <c r="E11" s="275"/>
      <c r="F11" s="275"/>
      <c r="G11" s="276"/>
    </row>
    <row r="12" spans="1:7" ht="18.75" customHeight="1" x14ac:dyDescent="0.25">
      <c r="A12" s="277"/>
      <c r="B12" s="278"/>
      <c r="C12" s="278"/>
      <c r="D12" s="278"/>
      <c r="E12" s="278"/>
      <c r="F12" s="278"/>
      <c r="G12" s="279"/>
    </row>
    <row r="13" spans="1:7" ht="18.75" customHeight="1" x14ac:dyDescent="0.25">
      <c r="A13" s="277"/>
      <c r="B13" s="278"/>
      <c r="C13" s="278"/>
      <c r="D13" s="278"/>
      <c r="E13" s="278"/>
      <c r="F13" s="278"/>
      <c r="G13" s="279"/>
    </row>
    <row r="14" spans="1:7" ht="18.75" customHeight="1" x14ac:dyDescent="0.25">
      <c r="A14" s="277"/>
      <c r="B14" s="278"/>
      <c r="C14" s="278"/>
      <c r="D14" s="278"/>
      <c r="E14" s="278"/>
      <c r="F14" s="278"/>
      <c r="G14" s="279"/>
    </row>
    <row r="15" spans="1:7" ht="36.75" customHeight="1" x14ac:dyDescent="0.25">
      <c r="A15" s="280"/>
      <c r="B15" s="281"/>
      <c r="C15" s="281"/>
      <c r="D15" s="281"/>
      <c r="E15" s="281"/>
      <c r="F15" s="281"/>
      <c r="G15" s="282"/>
    </row>
    <row r="16" spans="1:7" ht="15" customHeight="1" x14ac:dyDescent="0.25">
      <c r="A16" s="245" t="s">
        <v>41</v>
      </c>
      <c r="B16" s="260" t="s">
        <v>34</v>
      </c>
      <c r="C16" s="260"/>
      <c r="D16" s="260"/>
      <c r="E16" s="260"/>
      <c r="F16" s="260"/>
      <c r="G16" s="261" t="s">
        <v>312</v>
      </c>
    </row>
    <row r="17" spans="1:7" ht="47.25" customHeight="1" x14ac:dyDescent="0.25">
      <c r="A17" s="246"/>
      <c r="B17" s="19" t="s">
        <v>311</v>
      </c>
      <c r="C17" s="19" t="s">
        <v>23</v>
      </c>
      <c r="D17" s="21" t="s">
        <v>24</v>
      </c>
      <c r="E17" s="21" t="s">
        <v>25</v>
      </c>
      <c r="F17" s="21" t="s">
        <v>21</v>
      </c>
      <c r="G17" s="261"/>
    </row>
    <row r="18" spans="1:7" x14ac:dyDescent="0.25">
      <c r="A18" s="52" t="s">
        <v>313</v>
      </c>
      <c r="B18" s="138">
        <f t="shared" ref="B18:F18" si="0">B19+B20+B21+B24+B25+B28</f>
        <v>51585040.43</v>
      </c>
      <c r="C18" s="138">
        <f>C19+C20+C21+C24+C25+C28</f>
        <v>23571245.300000001</v>
      </c>
      <c r="D18" s="138">
        <f>D19+D20+D21+D24+D25+D28</f>
        <v>75156285.730000004</v>
      </c>
      <c r="E18" s="138">
        <f>E19+E20+E21+E24+E25+E28</f>
        <v>74956285.730000004</v>
      </c>
      <c r="F18" s="138">
        <f t="shared" si="0"/>
        <v>74956285.730000004</v>
      </c>
      <c r="G18" s="138">
        <f>G19+G20+G21+G24+G25+G28</f>
        <v>200000</v>
      </c>
    </row>
    <row r="19" spans="1:7" x14ac:dyDescent="0.25">
      <c r="A19" s="3" t="s">
        <v>345</v>
      </c>
      <c r="B19" s="140">
        <v>51585040.43</v>
      </c>
      <c r="C19" s="141">
        <v>23571245.300000001</v>
      </c>
      <c r="D19" s="141">
        <f>B19+C19</f>
        <v>75156285.730000004</v>
      </c>
      <c r="E19" s="141">
        <v>74956285.730000004</v>
      </c>
      <c r="F19" s="141">
        <v>74956285.730000004</v>
      </c>
      <c r="G19" s="141">
        <f>D19-E19</f>
        <v>200000</v>
      </c>
    </row>
    <row r="20" spans="1:7" x14ac:dyDescent="0.25">
      <c r="A20" s="3" t="s">
        <v>346</v>
      </c>
      <c r="B20" s="140">
        <v>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</row>
    <row r="21" spans="1:7" x14ac:dyDescent="0.25">
      <c r="A21" s="39" t="s">
        <v>347</v>
      </c>
      <c r="B21" s="142">
        <f t="shared" ref="B21:G21" si="1">B22+B23</f>
        <v>0</v>
      </c>
      <c r="C21" s="142">
        <f t="shared" si="1"/>
        <v>0</v>
      </c>
      <c r="D21" s="142">
        <f t="shared" si="1"/>
        <v>0</v>
      </c>
      <c r="E21" s="142">
        <f t="shared" si="1"/>
        <v>0</v>
      </c>
      <c r="F21" s="142">
        <f t="shared" si="1"/>
        <v>0</v>
      </c>
      <c r="G21" s="142">
        <f t="shared" si="1"/>
        <v>0</v>
      </c>
    </row>
    <row r="22" spans="1:7" x14ac:dyDescent="0.25">
      <c r="A22" s="5" t="s">
        <v>348</v>
      </c>
      <c r="B22" s="140">
        <v>0</v>
      </c>
      <c r="C22" s="140">
        <v>0</v>
      </c>
      <c r="D22" s="140">
        <v>0</v>
      </c>
      <c r="E22" s="140">
        <v>0</v>
      </c>
      <c r="F22" s="140">
        <v>0</v>
      </c>
      <c r="G22" s="140">
        <v>0</v>
      </c>
    </row>
    <row r="23" spans="1:7" x14ac:dyDescent="0.25">
      <c r="A23" s="5" t="s">
        <v>349</v>
      </c>
      <c r="B23" s="140">
        <v>0</v>
      </c>
      <c r="C23" s="140">
        <v>0</v>
      </c>
      <c r="D23" s="140">
        <v>0</v>
      </c>
      <c r="E23" s="140">
        <v>0</v>
      </c>
      <c r="F23" s="140">
        <v>0</v>
      </c>
      <c r="G23" s="140">
        <v>0</v>
      </c>
    </row>
    <row r="24" spans="1:7" x14ac:dyDescent="0.25">
      <c r="A24" s="3" t="s">
        <v>350</v>
      </c>
      <c r="B24" s="140">
        <v>0</v>
      </c>
      <c r="C24" s="140">
        <v>0</v>
      </c>
      <c r="D24" s="140">
        <v>0</v>
      </c>
      <c r="E24" s="140">
        <v>0</v>
      </c>
      <c r="F24" s="140">
        <v>0</v>
      </c>
      <c r="G24" s="140">
        <v>0</v>
      </c>
    </row>
    <row r="25" spans="1:7" ht="33.75" customHeight="1" x14ac:dyDescent="0.25">
      <c r="A25" s="58" t="s">
        <v>351</v>
      </c>
      <c r="B25" s="142">
        <f t="shared" ref="B25:G25" si="2">B26+B27</f>
        <v>0</v>
      </c>
      <c r="C25" s="142">
        <f t="shared" si="2"/>
        <v>0</v>
      </c>
      <c r="D25" s="142">
        <f t="shared" si="2"/>
        <v>0</v>
      </c>
      <c r="E25" s="142">
        <f t="shared" si="2"/>
        <v>0</v>
      </c>
      <c r="F25" s="142">
        <f t="shared" si="2"/>
        <v>0</v>
      </c>
      <c r="G25" s="142">
        <f t="shared" si="2"/>
        <v>0</v>
      </c>
    </row>
    <row r="26" spans="1:7" x14ac:dyDescent="0.25">
      <c r="A26" s="5" t="s">
        <v>352</v>
      </c>
      <c r="B26" s="140">
        <v>0</v>
      </c>
      <c r="C26" s="140">
        <v>0</v>
      </c>
      <c r="D26" s="140">
        <v>0</v>
      </c>
      <c r="E26" s="140">
        <v>0</v>
      </c>
      <c r="F26" s="140">
        <v>0</v>
      </c>
      <c r="G26" s="140">
        <v>0</v>
      </c>
    </row>
    <row r="27" spans="1:7" x14ac:dyDescent="0.25">
      <c r="A27" s="5" t="s">
        <v>353</v>
      </c>
      <c r="B27" s="140">
        <v>0</v>
      </c>
      <c r="C27" s="140">
        <v>0</v>
      </c>
      <c r="D27" s="140">
        <v>0</v>
      </c>
      <c r="E27" s="140">
        <v>0</v>
      </c>
      <c r="F27" s="140">
        <v>0</v>
      </c>
      <c r="G27" s="140">
        <v>0</v>
      </c>
    </row>
    <row r="28" spans="1:7" x14ac:dyDescent="0.25">
      <c r="A28" s="3" t="s">
        <v>354</v>
      </c>
      <c r="B28" s="140">
        <v>0</v>
      </c>
      <c r="C28" s="140">
        <v>0</v>
      </c>
      <c r="D28" s="140">
        <v>0</v>
      </c>
      <c r="E28" s="140">
        <v>0</v>
      </c>
      <c r="F28" s="140">
        <v>0</v>
      </c>
      <c r="G28" s="140">
        <v>0</v>
      </c>
    </row>
    <row r="29" spans="1:7" x14ac:dyDescent="0.25">
      <c r="A29" s="3"/>
      <c r="B29" s="140"/>
      <c r="C29" s="140"/>
      <c r="D29" s="140"/>
      <c r="E29" s="140"/>
      <c r="F29" s="140"/>
      <c r="G29" s="140"/>
    </row>
    <row r="30" spans="1:7" x14ac:dyDescent="0.25">
      <c r="A30" s="53" t="s">
        <v>306</v>
      </c>
      <c r="B30" s="143">
        <f>B31+B32+B33+B36+B37+B40</f>
        <v>0</v>
      </c>
      <c r="C30" s="143">
        <f t="shared" ref="C30:G30" si="3">C31+C32+C33+C36+C37+C40</f>
        <v>0</v>
      </c>
      <c r="D30" s="143">
        <f t="shared" si="3"/>
        <v>0</v>
      </c>
      <c r="E30" s="143">
        <f t="shared" si="3"/>
        <v>0</v>
      </c>
      <c r="F30" s="143">
        <f t="shared" si="3"/>
        <v>0</v>
      </c>
      <c r="G30" s="143">
        <f t="shared" si="3"/>
        <v>0</v>
      </c>
    </row>
    <row r="31" spans="1:7" x14ac:dyDescent="0.25">
      <c r="A31" s="3" t="s">
        <v>355</v>
      </c>
      <c r="B31" s="140">
        <v>0</v>
      </c>
      <c r="C31" s="140">
        <v>0</v>
      </c>
      <c r="D31" s="140">
        <v>0</v>
      </c>
      <c r="E31" s="140">
        <v>0</v>
      </c>
      <c r="F31" s="140">
        <v>0</v>
      </c>
      <c r="G31" s="140">
        <v>0</v>
      </c>
    </row>
    <row r="32" spans="1:7" x14ac:dyDescent="0.25">
      <c r="A32" s="3" t="s">
        <v>356</v>
      </c>
      <c r="B32" s="140">
        <v>0</v>
      </c>
      <c r="C32" s="140">
        <v>0</v>
      </c>
      <c r="D32" s="140">
        <v>0</v>
      </c>
      <c r="E32" s="140">
        <v>0</v>
      </c>
      <c r="F32" s="140">
        <v>0</v>
      </c>
      <c r="G32" s="140">
        <v>0</v>
      </c>
    </row>
    <row r="33" spans="1:7" x14ac:dyDescent="0.25">
      <c r="A33" s="39" t="s">
        <v>357</v>
      </c>
      <c r="B33" s="142">
        <f t="shared" ref="B33:G33" si="4">B34+B35</f>
        <v>0</v>
      </c>
      <c r="C33" s="142">
        <f t="shared" si="4"/>
        <v>0</v>
      </c>
      <c r="D33" s="142">
        <f t="shared" si="4"/>
        <v>0</v>
      </c>
      <c r="E33" s="142">
        <f t="shared" si="4"/>
        <v>0</v>
      </c>
      <c r="F33" s="142">
        <f t="shared" si="4"/>
        <v>0</v>
      </c>
      <c r="G33" s="142">
        <f t="shared" si="4"/>
        <v>0</v>
      </c>
    </row>
    <row r="34" spans="1:7" x14ac:dyDescent="0.25">
      <c r="A34" s="5" t="s">
        <v>348</v>
      </c>
      <c r="B34" s="140">
        <v>0</v>
      </c>
      <c r="C34" s="140">
        <v>0</v>
      </c>
      <c r="D34" s="140">
        <v>0</v>
      </c>
      <c r="E34" s="140">
        <v>0</v>
      </c>
      <c r="F34" s="140">
        <v>0</v>
      </c>
      <c r="G34" s="140">
        <v>0</v>
      </c>
    </row>
    <row r="35" spans="1:7" x14ac:dyDescent="0.25">
      <c r="A35" s="5" t="s">
        <v>349</v>
      </c>
      <c r="B35" s="140">
        <v>0</v>
      </c>
      <c r="C35" s="140">
        <v>0</v>
      </c>
      <c r="D35" s="140">
        <v>0</v>
      </c>
      <c r="E35" s="140">
        <v>0</v>
      </c>
      <c r="F35" s="140">
        <v>0</v>
      </c>
      <c r="G35" s="140">
        <v>0</v>
      </c>
    </row>
    <row r="36" spans="1:7" x14ac:dyDescent="0.25">
      <c r="A36" s="3" t="s">
        <v>350</v>
      </c>
      <c r="B36" s="140">
        <v>0</v>
      </c>
      <c r="C36" s="140">
        <v>0</v>
      </c>
      <c r="D36" s="140">
        <v>0</v>
      </c>
      <c r="E36" s="140">
        <v>0</v>
      </c>
      <c r="F36" s="140">
        <v>0</v>
      </c>
      <c r="G36" s="140">
        <v>0</v>
      </c>
    </row>
    <row r="37" spans="1:7" ht="30" x14ac:dyDescent="0.25">
      <c r="A37" s="58" t="s">
        <v>358</v>
      </c>
      <c r="B37" s="142">
        <f t="shared" ref="B37:G37" si="5">B38+B39</f>
        <v>0</v>
      </c>
      <c r="C37" s="142">
        <f t="shared" si="5"/>
        <v>0</v>
      </c>
      <c r="D37" s="142">
        <f t="shared" si="5"/>
        <v>0</v>
      </c>
      <c r="E37" s="142">
        <f t="shared" si="5"/>
        <v>0</v>
      </c>
      <c r="F37" s="142">
        <f t="shared" si="5"/>
        <v>0</v>
      </c>
      <c r="G37" s="142">
        <f t="shared" si="5"/>
        <v>0</v>
      </c>
    </row>
    <row r="38" spans="1:7" x14ac:dyDescent="0.25">
      <c r="A38" s="5" t="s">
        <v>352</v>
      </c>
      <c r="B38" s="140">
        <v>0</v>
      </c>
      <c r="C38" s="140">
        <v>0</v>
      </c>
      <c r="D38" s="140">
        <v>0</v>
      </c>
      <c r="E38" s="140">
        <v>0</v>
      </c>
      <c r="F38" s="140">
        <v>0</v>
      </c>
      <c r="G38" s="140">
        <v>0</v>
      </c>
    </row>
    <row r="39" spans="1:7" x14ac:dyDescent="0.25">
      <c r="A39" s="5" t="s">
        <v>353</v>
      </c>
      <c r="B39" s="140">
        <v>0</v>
      </c>
      <c r="C39" s="140">
        <v>0</v>
      </c>
      <c r="D39" s="140">
        <v>0</v>
      </c>
      <c r="E39" s="140">
        <v>0</v>
      </c>
      <c r="F39" s="140">
        <v>0</v>
      </c>
      <c r="G39" s="140">
        <v>0</v>
      </c>
    </row>
    <row r="40" spans="1:7" x14ac:dyDescent="0.25">
      <c r="A40" s="3" t="s">
        <v>354</v>
      </c>
      <c r="B40" s="140">
        <v>0</v>
      </c>
      <c r="C40" s="140">
        <v>0</v>
      </c>
      <c r="D40" s="140">
        <v>0</v>
      </c>
      <c r="E40" s="140">
        <v>0</v>
      </c>
      <c r="F40" s="140">
        <v>0</v>
      </c>
      <c r="G40" s="140">
        <v>0</v>
      </c>
    </row>
    <row r="41" spans="1:7" x14ac:dyDescent="0.25">
      <c r="A41" s="57" t="s">
        <v>359</v>
      </c>
      <c r="B41" s="144">
        <f>B18+B30</f>
        <v>51585040.43</v>
      </c>
      <c r="C41" s="144">
        <f>C18+C30</f>
        <v>23571245.300000001</v>
      </c>
      <c r="D41" s="144">
        <f t="shared" ref="D41:G41" si="6">D18+D30</f>
        <v>75156285.730000004</v>
      </c>
      <c r="E41" s="144">
        <f t="shared" si="6"/>
        <v>74956285.730000004</v>
      </c>
      <c r="F41" s="144">
        <f t="shared" si="6"/>
        <v>74956285.730000004</v>
      </c>
      <c r="G41" s="144">
        <f t="shared" si="6"/>
        <v>200000</v>
      </c>
    </row>
    <row r="43" spans="1:7" x14ac:dyDescent="0.25">
      <c r="A43" s="230" t="s">
        <v>233</v>
      </c>
      <c r="B43" s="230"/>
      <c r="C43" s="230"/>
      <c r="D43" s="230"/>
      <c r="E43" s="230"/>
      <c r="F43" s="230"/>
      <c r="G43" s="230"/>
    </row>
    <row r="49" spans="5:9" x14ac:dyDescent="0.25">
      <c r="I49" t="s">
        <v>457</v>
      </c>
    </row>
    <row r="58" spans="5:9" x14ac:dyDescent="0.25">
      <c r="E58" t="s">
        <v>430</v>
      </c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9" spans="1:9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</row>
    <row r="180" spans="1:9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</row>
    <row r="181" spans="1:9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</row>
    <row r="182" spans="1:9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</row>
    <row r="183" spans="1:9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</row>
    <row r="184" spans="1:9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</row>
    <row r="185" spans="1:9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</row>
    <row r="186" spans="1:9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</row>
    <row r="187" spans="1:9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</row>
    <row r="188" spans="1:9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</row>
    <row r="189" spans="1:9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</row>
    <row r="190" spans="1:9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</row>
    <row r="191" spans="1:9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</row>
    <row r="192" spans="1:9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</row>
    <row r="193" spans="1:9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</row>
    <row r="194" spans="1:9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</row>
    <row r="195" spans="1:9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</row>
    <row r="196" spans="1:9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</row>
    <row r="197" spans="1:9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</row>
    <row r="198" spans="1:9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</row>
    <row r="199" spans="1:9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</row>
    <row r="200" spans="1:9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</row>
    <row r="201" spans="1:9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</row>
    <row r="202" spans="1:9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</row>
    <row r="203" spans="1:9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</row>
    <row r="204" spans="1:9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</row>
    <row r="205" spans="1:9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</row>
    <row r="206" spans="1:9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</row>
    <row r="207" spans="1:9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</row>
    <row r="208" spans="1:9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</row>
    <row r="209" spans="1:9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</row>
    <row r="210" spans="1:9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</row>
    <row r="211" spans="1:9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</row>
    <row r="212" spans="1:9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</row>
    <row r="213" spans="1:9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</row>
    <row r="214" spans="1:9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</row>
    <row r="215" spans="1:9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</row>
    <row r="216" spans="1:9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</row>
    <row r="217" spans="1:9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</row>
    <row r="218" spans="1:9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</row>
    <row r="219" spans="1:9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</row>
    <row r="220" spans="1:9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</row>
    <row r="221" spans="1:9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</row>
    <row r="222" spans="1:9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</row>
    <row r="223" spans="1:9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</row>
    <row r="224" spans="1:9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</row>
    <row r="225" spans="1:9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</row>
    <row r="226" spans="1:9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</row>
    <row r="227" spans="1:9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</row>
    <row r="228" spans="1:9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</row>
    <row r="229" spans="1:9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</row>
    <row r="230" spans="1:9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</row>
    <row r="231" spans="1:9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</row>
    <row r="232" spans="1:9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</row>
    <row r="233" spans="1:9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</row>
    <row r="234" spans="1:9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</row>
    <row r="235" spans="1:9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</row>
    <row r="236" spans="1:9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</row>
    <row r="237" spans="1:9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</row>
    <row r="238" spans="1:9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</row>
    <row r="239" spans="1:9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</row>
    <row r="240" spans="1:9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</row>
    <row r="241" spans="1:9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</row>
    <row r="242" spans="1:9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</row>
    <row r="243" spans="1:9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</row>
    <row r="244" spans="1:9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</row>
    <row r="245" spans="1:9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</row>
    <row r="246" spans="1:9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</row>
    <row r="247" spans="1:9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</row>
    <row r="248" spans="1:9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</row>
    <row r="249" spans="1:9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</row>
    <row r="250" spans="1:9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</row>
    <row r="251" spans="1:9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</row>
    <row r="252" spans="1:9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</row>
    <row r="253" spans="1:9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</row>
    <row r="254" spans="1:9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</row>
    <row r="255" spans="1:9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</row>
    <row r="256" spans="1:9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</row>
    <row r="257" spans="1:9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</row>
    <row r="258" spans="1:9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</row>
    <row r="259" spans="1:9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</row>
    <row r="260" spans="1:9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</row>
    <row r="261" spans="1:9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</row>
    <row r="262" spans="1:9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</row>
    <row r="263" spans="1:9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</row>
    <row r="264" spans="1:9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</row>
    <row r="265" spans="1:9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</row>
    <row r="266" spans="1:9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</row>
    <row r="267" spans="1:9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</row>
    <row r="268" spans="1:9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</row>
    <row r="269" spans="1:9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</row>
    <row r="270" spans="1:9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</row>
    <row r="271" spans="1:9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</row>
    <row r="272" spans="1:9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</row>
    <row r="273" spans="1:9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</row>
    <row r="274" spans="1:9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</row>
    <row r="275" spans="1:9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</row>
    <row r="276" spans="1:9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</row>
    <row r="277" spans="1:9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</row>
    <row r="278" spans="1:9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</row>
    <row r="279" spans="1:9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</row>
    <row r="280" spans="1:9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</row>
    <row r="281" spans="1:9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</row>
    <row r="282" spans="1:9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</row>
    <row r="283" spans="1:9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</row>
    <row r="284" spans="1:9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</row>
    <row r="285" spans="1:9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</row>
    <row r="286" spans="1:9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</row>
    <row r="287" spans="1:9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</row>
    <row r="288" spans="1:9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</row>
    <row r="289" spans="1:9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</row>
    <row r="290" spans="1:9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</row>
    <row r="291" spans="1:9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</row>
    <row r="292" spans="1:9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</row>
    <row r="293" spans="1:9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</row>
    <row r="294" spans="1:9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</row>
    <row r="295" spans="1:9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</row>
    <row r="296" spans="1:9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</row>
    <row r="297" spans="1:9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</row>
    <row r="298" spans="1:9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</row>
    <row r="299" spans="1:9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</row>
    <row r="300" spans="1:9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</row>
    <row r="301" spans="1:9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</row>
    <row r="302" spans="1:9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</row>
    <row r="303" spans="1:9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</row>
    <row r="304" spans="1:9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</row>
    <row r="305" spans="1:9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</row>
    <row r="306" spans="1:9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</row>
    <row r="307" spans="1:9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</row>
    <row r="308" spans="1:9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</row>
    <row r="309" spans="1:9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</row>
    <row r="310" spans="1:9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</row>
    <row r="311" spans="1:9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</row>
    <row r="312" spans="1:9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</row>
    <row r="313" spans="1:9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</row>
    <row r="314" spans="1:9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</row>
    <row r="315" spans="1:9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</row>
    <row r="316" spans="1:9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</row>
    <row r="317" spans="1:9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</row>
    <row r="318" spans="1:9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</row>
    <row r="319" spans="1:9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</row>
    <row r="320" spans="1:9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</row>
    <row r="321" spans="1:9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</row>
    <row r="322" spans="1:9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</row>
    <row r="323" spans="1:9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</row>
    <row r="324" spans="1:9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</row>
    <row r="325" spans="1:9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</row>
    <row r="326" spans="1:9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</row>
    <row r="327" spans="1:9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</row>
    <row r="328" spans="1:9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</row>
    <row r="329" spans="1:9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</row>
    <row r="330" spans="1:9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</row>
    <row r="331" spans="1:9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</row>
    <row r="332" spans="1:9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</row>
    <row r="333" spans="1:9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</row>
    <row r="334" spans="1:9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</row>
    <row r="335" spans="1:9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</row>
    <row r="336" spans="1:9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</row>
    <row r="337" spans="1:9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</row>
    <row r="338" spans="1:9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</row>
    <row r="339" spans="1:9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</row>
    <row r="340" spans="1:9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</row>
    <row r="341" spans="1:9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</row>
    <row r="342" spans="1:9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</row>
    <row r="343" spans="1:9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</row>
    <row r="344" spans="1:9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</row>
    <row r="345" spans="1:9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</row>
    <row r="346" spans="1:9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</row>
    <row r="347" spans="1:9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</row>
    <row r="348" spans="1:9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</row>
    <row r="349" spans="1:9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</row>
    <row r="350" spans="1:9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</row>
    <row r="351" spans="1:9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</row>
    <row r="352" spans="1:9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</row>
    <row r="353" spans="1:9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</row>
    <row r="354" spans="1:9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</row>
    <row r="355" spans="1:9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</row>
    <row r="356" spans="1:9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</row>
    <row r="357" spans="1:9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</row>
    <row r="358" spans="1:9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</row>
    <row r="359" spans="1:9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</row>
    <row r="360" spans="1:9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</row>
    <row r="361" spans="1:9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</row>
    <row r="362" spans="1:9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</row>
    <row r="363" spans="1:9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</row>
    <row r="364" spans="1:9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</row>
    <row r="365" spans="1:9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</row>
    <row r="366" spans="1:9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</row>
    <row r="367" spans="1:9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</row>
    <row r="368" spans="1:9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</row>
    <row r="369" spans="1:9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</row>
    <row r="370" spans="1:9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</row>
    <row r="371" spans="1:9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</row>
    <row r="372" spans="1:9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</row>
    <row r="373" spans="1:9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</row>
    <row r="374" spans="1:9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</row>
    <row r="375" spans="1:9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</row>
    <row r="376" spans="1:9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</row>
    <row r="377" spans="1:9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</row>
    <row r="378" spans="1:9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</row>
    <row r="379" spans="1:9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</row>
    <row r="380" spans="1:9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</row>
    <row r="381" spans="1:9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</row>
    <row r="382" spans="1:9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</row>
    <row r="383" spans="1:9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</row>
    <row r="384" spans="1:9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</row>
    <row r="385" spans="1:9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</row>
    <row r="386" spans="1:9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</row>
    <row r="387" spans="1:9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</row>
    <row r="388" spans="1:9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</row>
    <row r="389" spans="1:9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</row>
    <row r="390" spans="1:9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</row>
    <row r="391" spans="1:9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</row>
    <row r="392" spans="1:9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</row>
    <row r="393" spans="1:9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</row>
    <row r="394" spans="1:9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</row>
    <row r="395" spans="1:9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</row>
    <row r="396" spans="1:9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</row>
    <row r="397" spans="1:9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</row>
    <row r="398" spans="1:9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</row>
    <row r="399" spans="1:9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</row>
    <row r="400" spans="1:9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</row>
    <row r="401" spans="1:9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</row>
    <row r="402" spans="1:9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</row>
    <row r="403" spans="1:9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</row>
    <row r="404" spans="1:9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</row>
    <row r="405" spans="1:9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</row>
    <row r="406" spans="1:9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</row>
    <row r="407" spans="1:9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</row>
    <row r="408" spans="1:9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</row>
    <row r="409" spans="1:9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</row>
    <row r="410" spans="1:9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</row>
    <row r="411" spans="1:9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</row>
    <row r="412" spans="1:9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</row>
    <row r="413" spans="1:9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</row>
    <row r="414" spans="1:9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</row>
    <row r="415" spans="1:9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</row>
    <row r="416" spans="1:9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</row>
    <row r="417" spans="1:9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</row>
    <row r="418" spans="1:9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</row>
    <row r="419" spans="1:9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</row>
    <row r="420" spans="1:9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</row>
    <row r="421" spans="1:9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</row>
    <row r="422" spans="1:9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</row>
    <row r="423" spans="1:9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</row>
    <row r="424" spans="1:9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</row>
    <row r="425" spans="1:9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</row>
    <row r="426" spans="1:9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</row>
    <row r="427" spans="1:9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</row>
    <row r="428" spans="1:9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</row>
    <row r="429" spans="1:9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</row>
    <row r="430" spans="1:9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</row>
    <row r="431" spans="1:9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</row>
    <row r="432" spans="1:9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</row>
    <row r="433" spans="1:9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</row>
    <row r="434" spans="1:9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</row>
    <row r="435" spans="1:9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</row>
    <row r="436" spans="1:9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</row>
    <row r="437" spans="1:9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</row>
    <row r="438" spans="1:9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</row>
    <row r="439" spans="1:9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</row>
    <row r="440" spans="1:9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</row>
    <row r="441" spans="1:9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</row>
    <row r="442" spans="1:9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</row>
    <row r="443" spans="1:9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</row>
    <row r="444" spans="1:9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</row>
    <row r="445" spans="1:9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</row>
    <row r="446" spans="1:9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</row>
    <row r="447" spans="1:9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</row>
    <row r="448" spans="1:9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</row>
    <row r="449" spans="1:9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</row>
    <row r="450" spans="1:9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</row>
    <row r="451" spans="1:9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</row>
    <row r="452" spans="1:9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</row>
    <row r="453" spans="1:9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</row>
    <row r="454" spans="1:9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</row>
    <row r="455" spans="1:9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</row>
    <row r="456" spans="1:9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</row>
    <row r="457" spans="1:9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</row>
    <row r="458" spans="1:9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</row>
    <row r="459" spans="1:9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</row>
    <row r="460" spans="1:9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</row>
    <row r="461" spans="1:9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</row>
    <row r="462" spans="1:9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</row>
    <row r="463" spans="1:9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</row>
    <row r="464" spans="1:9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</row>
    <row r="465" spans="1:9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</row>
    <row r="466" spans="1:9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</row>
    <row r="467" spans="1:9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</row>
    <row r="468" spans="1:9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</row>
    <row r="469" spans="1:9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</row>
    <row r="470" spans="1:9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</row>
    <row r="471" spans="1:9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</row>
    <row r="472" spans="1:9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</row>
    <row r="473" spans="1:9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</row>
    <row r="474" spans="1:9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</row>
    <row r="475" spans="1:9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</row>
    <row r="476" spans="1:9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</row>
    <row r="477" spans="1:9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</row>
    <row r="478" spans="1:9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</row>
    <row r="479" spans="1:9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</row>
    <row r="480" spans="1:9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</row>
    <row r="481" spans="1:9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</row>
    <row r="482" spans="1:9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</row>
    <row r="483" spans="1:9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</row>
    <row r="484" spans="1:9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</row>
    <row r="485" spans="1:9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</row>
    <row r="486" spans="1:9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</row>
    <row r="487" spans="1:9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</row>
    <row r="488" spans="1:9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</row>
    <row r="489" spans="1:9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</row>
    <row r="490" spans="1:9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</row>
    <row r="491" spans="1:9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</row>
    <row r="492" spans="1:9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</row>
    <row r="493" spans="1:9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</row>
    <row r="494" spans="1:9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</row>
    <row r="495" spans="1:9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</row>
    <row r="496" spans="1:9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</row>
    <row r="497" spans="1:9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</row>
    <row r="498" spans="1:9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</row>
    <row r="499" spans="1:9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</row>
    <row r="500" spans="1:9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</row>
    <row r="501" spans="1:9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</row>
    <row r="502" spans="1:9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</row>
    <row r="503" spans="1:9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</row>
    <row r="504" spans="1:9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</row>
    <row r="505" spans="1:9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</row>
    <row r="506" spans="1:9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</row>
    <row r="507" spans="1:9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</row>
    <row r="508" spans="1:9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</row>
    <row r="509" spans="1:9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</row>
    <row r="510" spans="1:9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</row>
    <row r="511" spans="1:9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</row>
    <row r="512" spans="1:9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</row>
    <row r="513" spans="1:9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</row>
    <row r="514" spans="1:9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</row>
    <row r="515" spans="1:9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</row>
    <row r="516" spans="1:9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</row>
    <row r="517" spans="1:9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</row>
    <row r="518" spans="1:9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</row>
    <row r="519" spans="1:9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</row>
    <row r="520" spans="1:9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</row>
    <row r="521" spans="1:9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</row>
    <row r="522" spans="1:9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</row>
    <row r="523" spans="1:9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</row>
    <row r="524" spans="1:9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</row>
    <row r="525" spans="1:9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</row>
    <row r="526" spans="1:9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</row>
    <row r="527" spans="1:9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</row>
    <row r="528" spans="1:9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</row>
    <row r="529" spans="1:9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</row>
    <row r="530" spans="1:9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</row>
    <row r="531" spans="1:9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</row>
    <row r="532" spans="1:9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</row>
    <row r="533" spans="1:9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</row>
    <row r="534" spans="1:9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</row>
    <row r="535" spans="1:9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</row>
    <row r="536" spans="1:9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</row>
    <row r="537" spans="1:9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</row>
    <row r="538" spans="1:9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</row>
    <row r="539" spans="1:9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</row>
    <row r="540" spans="1:9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</row>
    <row r="541" spans="1:9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</row>
    <row r="542" spans="1:9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</row>
    <row r="543" spans="1:9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</row>
    <row r="544" spans="1:9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</row>
    <row r="545" spans="1:9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</row>
    <row r="546" spans="1:9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</row>
    <row r="547" spans="1:9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</row>
    <row r="548" spans="1:9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</row>
    <row r="549" spans="1:9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</row>
    <row r="550" spans="1:9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</row>
    <row r="551" spans="1:9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</row>
    <row r="552" spans="1:9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</row>
    <row r="553" spans="1:9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</row>
    <row r="554" spans="1:9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</row>
    <row r="555" spans="1:9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</row>
    <row r="556" spans="1:9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</row>
    <row r="557" spans="1:9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</row>
    <row r="558" spans="1:9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</row>
    <row r="559" spans="1:9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</row>
    <row r="560" spans="1:9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</row>
    <row r="561" spans="1:9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</row>
    <row r="562" spans="1:9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</row>
    <row r="563" spans="1:9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</row>
    <row r="564" spans="1:9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</row>
    <row r="565" spans="1:9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</row>
    <row r="566" spans="1:9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</row>
    <row r="567" spans="1:9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</row>
    <row r="568" spans="1:9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</row>
    <row r="569" spans="1:9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</row>
    <row r="570" spans="1:9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</row>
    <row r="571" spans="1:9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</row>
    <row r="572" spans="1:9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</row>
    <row r="573" spans="1:9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</row>
    <row r="574" spans="1:9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</row>
    <row r="575" spans="1:9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</row>
    <row r="576" spans="1:9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</row>
    <row r="577" spans="1:9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</row>
    <row r="578" spans="1:9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</row>
    <row r="579" spans="1:9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</row>
    <row r="580" spans="1:9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</row>
    <row r="581" spans="1:9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</row>
    <row r="582" spans="1:9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</row>
    <row r="583" spans="1:9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</row>
    <row r="584" spans="1:9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</row>
    <row r="585" spans="1:9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</row>
    <row r="586" spans="1:9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</row>
    <row r="587" spans="1:9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</row>
    <row r="588" spans="1:9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</row>
    <row r="589" spans="1:9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</row>
    <row r="590" spans="1:9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</row>
    <row r="591" spans="1:9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</row>
    <row r="592" spans="1:9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</row>
    <row r="593" spans="1:9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</row>
    <row r="594" spans="1:9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</row>
    <row r="595" spans="1:9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</row>
    <row r="596" spans="1:9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</row>
    <row r="597" spans="1:9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</row>
    <row r="598" spans="1:9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</row>
    <row r="599" spans="1:9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</row>
    <row r="600" spans="1:9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</row>
    <row r="601" spans="1:9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</row>
    <row r="602" spans="1:9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</row>
    <row r="603" spans="1:9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</row>
    <row r="604" spans="1:9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</row>
    <row r="605" spans="1:9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</row>
    <row r="606" spans="1:9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</row>
    <row r="607" spans="1:9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</row>
    <row r="608" spans="1:9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</row>
    <row r="609" spans="1:9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</row>
    <row r="610" spans="1:9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</row>
    <row r="611" spans="1:9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</row>
    <row r="612" spans="1:9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</row>
    <row r="613" spans="1:9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</row>
    <row r="614" spans="1:9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</row>
    <row r="615" spans="1:9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</row>
    <row r="616" spans="1:9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</row>
    <row r="617" spans="1:9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</row>
    <row r="618" spans="1:9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</row>
    <row r="619" spans="1:9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</row>
    <row r="620" spans="1:9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</row>
    <row r="621" spans="1:9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</row>
    <row r="622" spans="1:9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</row>
    <row r="623" spans="1:9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</row>
    <row r="624" spans="1:9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</row>
    <row r="625" spans="1:9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</row>
    <row r="626" spans="1:9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</row>
    <row r="627" spans="1:9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</row>
    <row r="628" spans="1:9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</row>
    <row r="629" spans="1:9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</row>
    <row r="630" spans="1:9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</row>
    <row r="631" spans="1:9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</row>
    <row r="632" spans="1:9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</row>
    <row r="633" spans="1:9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</row>
    <row r="634" spans="1:9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</row>
    <row r="635" spans="1:9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</row>
    <row r="636" spans="1:9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</row>
    <row r="637" spans="1:9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</row>
    <row r="638" spans="1:9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</row>
    <row r="639" spans="1:9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</row>
    <row r="640" spans="1:9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</row>
    <row r="641" spans="1:9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</row>
    <row r="642" spans="1:9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</row>
    <row r="643" spans="1:9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</row>
    <row r="644" spans="1:9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</row>
    <row r="645" spans="1:9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</row>
    <row r="646" spans="1:9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</row>
    <row r="647" spans="1:9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</row>
    <row r="648" spans="1:9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</row>
    <row r="649" spans="1:9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</row>
    <row r="650" spans="1:9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</row>
    <row r="651" spans="1:9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</row>
    <row r="652" spans="1:9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</row>
    <row r="653" spans="1:9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</row>
    <row r="654" spans="1:9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</row>
    <row r="655" spans="1:9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</row>
    <row r="656" spans="1:9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</row>
    <row r="657" spans="1:9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</row>
    <row r="658" spans="1:9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</row>
    <row r="659" spans="1:9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</row>
    <row r="660" spans="1:9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</row>
    <row r="661" spans="1:9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</row>
    <row r="662" spans="1:9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</row>
    <row r="663" spans="1:9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</row>
    <row r="664" spans="1:9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</row>
    <row r="665" spans="1:9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</row>
    <row r="666" spans="1:9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</row>
  </sheetData>
  <mergeCells count="5">
    <mergeCell ref="A11:G15"/>
    <mergeCell ref="A16:A17"/>
    <mergeCell ref="B16:F16"/>
    <mergeCell ref="G16:G17"/>
    <mergeCell ref="A43:G43"/>
  </mergeCells>
  <printOptions horizontalCentered="1"/>
  <pageMargins left="0.31496062992125984" right="0.11811023622047245" top="0.15748031496062992" bottom="0.35433070866141736" header="0.31496062992125984" footer="0.31496062992125984"/>
  <pageSetup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U345"/>
  <sheetViews>
    <sheetView topLeftCell="A4" zoomScale="98" zoomScaleNormal="98" workbookViewId="0">
      <selection activeCell="O82" sqref="O82"/>
    </sheetView>
  </sheetViews>
  <sheetFormatPr baseColWidth="10" defaultRowHeight="15" x14ac:dyDescent="0.25"/>
  <cols>
    <col min="6" max="6" width="22.28515625" customWidth="1"/>
    <col min="7" max="8" width="15.7109375" bestFit="1" customWidth="1"/>
    <col min="9" max="13" width="11.42578125" customWidth="1"/>
    <col min="14" max="14" width="21.140625" customWidth="1"/>
    <col min="15" max="16" width="16.42578125" customWidth="1"/>
    <col min="18" max="18" width="15" bestFit="1" customWidth="1"/>
  </cols>
  <sheetData>
    <row r="1" spans="1:151" ht="12" customHeight="1" x14ac:dyDescent="0.25"/>
    <row r="2" spans="1:151" ht="12" customHeight="1" x14ac:dyDescent="0.25"/>
    <row r="3" spans="1:151" ht="9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5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51" ht="12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5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5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51" ht="9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51" ht="8.2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51" ht="4.5" customHeight="1" thickBot="1" x14ac:dyDescent="0.35">
      <c r="A10" s="8" t="s">
        <v>40</v>
      </c>
      <c r="B10" s="8">
        <v>9062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51" ht="4.5" hidden="1" customHeight="1" thickBo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R11" s="188"/>
      <c r="S11" s="188"/>
      <c r="T11" s="188"/>
      <c r="U11" s="188"/>
      <c r="V11" s="188"/>
      <c r="W11" s="188"/>
    </row>
    <row r="12" spans="1:151" s="9" customFormat="1" ht="9" customHeight="1" x14ac:dyDescent="0.25">
      <c r="A12" s="190" t="s">
        <v>440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2"/>
      <c r="Q12"/>
      <c r="R12" s="188"/>
      <c r="S12" s="188"/>
      <c r="T12" s="188"/>
      <c r="U12" s="188"/>
      <c r="V12" s="188"/>
      <c r="W12" s="188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</row>
    <row r="13" spans="1:151" s="9" customFormat="1" ht="69.75" customHeight="1" x14ac:dyDescent="0.25">
      <c r="A13" s="193"/>
      <c r="B13" s="194"/>
      <c r="C13" s="194"/>
      <c r="D13" s="194"/>
      <c r="E13" s="194"/>
      <c r="F13" s="194"/>
      <c r="G13" s="194"/>
      <c r="H13" s="194"/>
      <c r="I13" s="194"/>
      <c r="J13" s="194"/>
      <c r="K13" s="194"/>
      <c r="L13" s="194"/>
      <c r="M13" s="194"/>
      <c r="N13" s="194"/>
      <c r="O13" s="194"/>
      <c r="P13" s="195"/>
      <c r="Q13"/>
      <c r="R13" s="188"/>
      <c r="S13" s="188"/>
      <c r="T13" s="188"/>
      <c r="U13" s="188"/>
      <c r="V13" s="188"/>
      <c r="W13" s="188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</row>
    <row r="14" spans="1:151" s="9" customFormat="1" ht="15.75" x14ac:dyDescent="0.25">
      <c r="A14" s="199" t="s">
        <v>467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1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</row>
    <row r="15" spans="1:151" s="9" customFormat="1" ht="18" customHeight="1" thickBot="1" x14ac:dyDescent="0.3">
      <c r="A15" s="202" t="s">
        <v>0</v>
      </c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4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</row>
    <row r="16" spans="1:151" s="9" customFormat="1" ht="62.25" customHeight="1" thickBot="1" x14ac:dyDescent="0.3">
      <c r="A16" s="196" t="s">
        <v>41</v>
      </c>
      <c r="B16" s="197"/>
      <c r="C16" s="197"/>
      <c r="D16" s="197"/>
      <c r="E16" s="197"/>
      <c r="F16" s="198"/>
      <c r="G16" s="18">
        <v>2025</v>
      </c>
      <c r="H16" s="18">
        <v>2024</v>
      </c>
      <c r="I16" s="196" t="s">
        <v>41</v>
      </c>
      <c r="J16" s="197"/>
      <c r="K16" s="197"/>
      <c r="L16" s="197"/>
      <c r="M16" s="197"/>
      <c r="N16" s="198"/>
      <c r="O16" s="18">
        <f>G16</f>
        <v>2025</v>
      </c>
      <c r="P16" s="18">
        <f>H16</f>
        <v>2024</v>
      </c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</row>
    <row r="17" spans="1:18" x14ac:dyDescent="0.25">
      <c r="A17" s="7"/>
      <c r="B17" s="10"/>
      <c r="C17" s="10"/>
      <c r="D17" s="10"/>
      <c r="E17" s="10"/>
      <c r="F17" s="11"/>
      <c r="G17" s="4"/>
      <c r="H17" s="4"/>
      <c r="I17" s="7"/>
      <c r="J17" s="10"/>
      <c r="K17" s="10"/>
      <c r="L17" s="10"/>
      <c r="M17" s="10"/>
      <c r="N17" s="11"/>
      <c r="O17" s="4"/>
      <c r="P17" s="4"/>
    </row>
    <row r="18" spans="1:18" x14ac:dyDescent="0.25">
      <c r="A18" s="69"/>
      <c r="B18" s="15"/>
      <c r="C18" s="15"/>
      <c r="D18" s="15"/>
      <c r="E18" s="15"/>
      <c r="F18" s="16"/>
      <c r="G18" s="17"/>
      <c r="H18" s="17"/>
      <c r="I18" s="14"/>
      <c r="J18" s="15"/>
      <c r="K18" s="15"/>
      <c r="L18" s="15"/>
      <c r="M18" s="15"/>
      <c r="N18" s="16"/>
      <c r="O18" s="17"/>
      <c r="P18" s="17"/>
    </row>
    <row r="19" spans="1:18" x14ac:dyDescent="0.25">
      <c r="A19" s="71" t="s">
        <v>2</v>
      </c>
      <c r="B19" s="72"/>
      <c r="C19" s="72"/>
      <c r="D19" s="72"/>
      <c r="E19" s="72"/>
      <c r="F19" s="73"/>
      <c r="G19" s="65"/>
      <c r="H19" s="65"/>
      <c r="I19" s="74" t="s">
        <v>3</v>
      </c>
      <c r="J19" s="72"/>
      <c r="K19" s="72"/>
      <c r="L19" s="72"/>
      <c r="M19" s="72"/>
      <c r="N19" s="73"/>
      <c r="O19" s="65"/>
      <c r="P19" s="65"/>
    </row>
    <row r="20" spans="1:18" x14ac:dyDescent="0.25">
      <c r="A20" s="75" t="s">
        <v>42</v>
      </c>
      <c r="B20" s="76"/>
      <c r="C20" s="76"/>
      <c r="D20" s="76"/>
      <c r="E20" s="76"/>
      <c r="F20" s="77"/>
      <c r="G20" s="115">
        <f>SUM(G21:G27)</f>
        <v>53915264.140000001</v>
      </c>
      <c r="H20" s="115">
        <f>SUM(H21:H27)</f>
        <v>64868929.950000003</v>
      </c>
      <c r="I20" s="75" t="s">
        <v>91</v>
      </c>
      <c r="J20" s="76"/>
      <c r="K20" s="76"/>
      <c r="L20" s="76"/>
      <c r="M20" s="76"/>
      <c r="N20" s="77"/>
      <c r="O20" s="119">
        <f>SUM(O21:O29)</f>
        <v>6967431.2400000002</v>
      </c>
      <c r="P20" s="119">
        <f>SUM(P21:P29)</f>
        <v>2813075.06</v>
      </c>
    </row>
    <row r="21" spans="1:18" x14ac:dyDescent="0.25">
      <c r="A21" s="78" t="s">
        <v>43</v>
      </c>
      <c r="B21" s="79"/>
      <c r="C21" s="79"/>
      <c r="D21" s="79"/>
      <c r="E21" s="79"/>
      <c r="F21" s="80"/>
      <c r="G21" s="115">
        <v>0</v>
      </c>
      <c r="H21" s="115">
        <v>42273</v>
      </c>
      <c r="I21" s="78" t="s">
        <v>92</v>
      </c>
      <c r="J21" s="79"/>
      <c r="K21" s="79"/>
      <c r="L21" s="79"/>
      <c r="M21" s="79"/>
      <c r="N21" s="80"/>
      <c r="O21" s="120">
        <v>492.96</v>
      </c>
      <c r="P21" s="120">
        <v>492.2</v>
      </c>
    </row>
    <row r="22" spans="1:18" x14ac:dyDescent="0.25">
      <c r="A22" s="78" t="s">
        <v>44</v>
      </c>
      <c r="B22" s="79"/>
      <c r="C22" s="79"/>
      <c r="D22" s="79"/>
      <c r="E22" s="79"/>
      <c r="F22" s="80"/>
      <c r="G22" s="115">
        <v>53915264.140000001</v>
      </c>
      <c r="H22" s="115">
        <v>64826656.950000003</v>
      </c>
      <c r="I22" s="78" t="s">
        <v>93</v>
      </c>
      <c r="J22" s="79"/>
      <c r="K22" s="79"/>
      <c r="L22" s="79"/>
      <c r="M22" s="79"/>
      <c r="N22" s="80"/>
      <c r="O22" s="121">
        <v>369917.98</v>
      </c>
      <c r="P22" s="121">
        <v>399213</v>
      </c>
      <c r="R22" s="158"/>
    </row>
    <row r="23" spans="1:18" x14ac:dyDescent="0.25">
      <c r="A23" s="78" t="s">
        <v>45</v>
      </c>
      <c r="B23" s="79"/>
      <c r="C23" s="79"/>
      <c r="D23" s="79"/>
      <c r="E23" s="79"/>
      <c r="F23" s="80"/>
      <c r="G23" s="116">
        <v>0</v>
      </c>
      <c r="H23" s="116">
        <v>0</v>
      </c>
      <c r="I23" s="78" t="s">
        <v>94</v>
      </c>
      <c r="J23" s="79"/>
      <c r="K23" s="79"/>
      <c r="L23" s="79"/>
      <c r="M23" s="79"/>
      <c r="N23" s="80"/>
      <c r="O23" s="120">
        <v>0</v>
      </c>
      <c r="P23" s="120">
        <v>0</v>
      </c>
    </row>
    <row r="24" spans="1:18" x14ac:dyDescent="0.25">
      <c r="A24" s="78" t="s">
        <v>46</v>
      </c>
      <c r="B24" s="79"/>
      <c r="C24" s="79"/>
      <c r="D24" s="79"/>
      <c r="E24" s="79"/>
      <c r="F24" s="80"/>
      <c r="G24" s="116">
        <v>0</v>
      </c>
      <c r="H24" s="116">
        <v>0</v>
      </c>
      <c r="I24" s="78" t="s">
        <v>95</v>
      </c>
      <c r="J24" s="79"/>
      <c r="K24" s="79"/>
      <c r="L24" s="79"/>
      <c r="M24" s="79"/>
      <c r="N24" s="80"/>
      <c r="O24" s="120">
        <v>0</v>
      </c>
      <c r="P24" s="120">
        <v>0</v>
      </c>
    </row>
    <row r="25" spans="1:18" x14ac:dyDescent="0.25">
      <c r="A25" s="78" t="s">
        <v>47</v>
      </c>
      <c r="B25" s="79"/>
      <c r="C25" s="79"/>
      <c r="D25" s="79"/>
      <c r="E25" s="79"/>
      <c r="F25" s="80"/>
      <c r="G25" s="116">
        <v>0</v>
      </c>
      <c r="H25" s="116">
        <v>0</v>
      </c>
      <c r="I25" s="78" t="s">
        <v>96</v>
      </c>
      <c r="J25" s="79"/>
      <c r="K25" s="79"/>
      <c r="L25" s="79"/>
      <c r="M25" s="79"/>
      <c r="N25" s="80"/>
      <c r="O25" s="120">
        <v>0</v>
      </c>
      <c r="P25" s="120">
        <v>0</v>
      </c>
    </row>
    <row r="26" spans="1:18" x14ac:dyDescent="0.25">
      <c r="A26" s="78" t="s">
        <v>48</v>
      </c>
      <c r="B26" s="79"/>
      <c r="C26" s="79"/>
      <c r="D26" s="79"/>
      <c r="E26" s="79"/>
      <c r="F26" s="80"/>
      <c r="G26" s="116">
        <v>0</v>
      </c>
      <c r="H26" s="116">
        <v>0</v>
      </c>
      <c r="I26" s="78" t="s">
        <v>97</v>
      </c>
      <c r="J26" s="79"/>
      <c r="K26" s="79"/>
      <c r="L26" s="79"/>
      <c r="M26" s="79"/>
      <c r="N26" s="80"/>
      <c r="O26" s="120">
        <v>0</v>
      </c>
      <c r="P26" s="120">
        <v>0</v>
      </c>
    </row>
    <row r="27" spans="1:18" x14ac:dyDescent="0.25">
      <c r="A27" s="78" t="s">
        <v>49</v>
      </c>
      <c r="B27" s="79"/>
      <c r="C27" s="79"/>
      <c r="D27" s="79"/>
      <c r="E27" s="79"/>
      <c r="F27" s="80"/>
      <c r="G27" s="116">
        <v>0</v>
      </c>
      <c r="H27" s="116">
        <v>0</v>
      </c>
      <c r="I27" s="78" t="s">
        <v>98</v>
      </c>
      <c r="J27" s="79"/>
      <c r="K27" s="79"/>
      <c r="L27" s="79"/>
      <c r="M27" s="79"/>
      <c r="N27" s="80"/>
      <c r="O27" s="120">
        <v>2013944.46</v>
      </c>
      <c r="P27" s="120">
        <v>2413102.2599999998</v>
      </c>
    </row>
    <row r="28" spans="1:18" x14ac:dyDescent="0.25">
      <c r="A28" s="75" t="s">
        <v>58</v>
      </c>
      <c r="B28" s="76"/>
      <c r="C28" s="76"/>
      <c r="D28" s="76"/>
      <c r="E28" s="76"/>
      <c r="F28" s="77"/>
      <c r="G28" s="115">
        <f>SUM(G29:G35)</f>
        <v>453593.66</v>
      </c>
      <c r="H28" s="115">
        <f>SUM(H29:H35)</f>
        <v>603265.19999999995</v>
      </c>
      <c r="I28" s="78" t="s">
        <v>99</v>
      </c>
      <c r="J28" s="79"/>
      <c r="K28" s="79"/>
      <c r="L28" s="79"/>
      <c r="M28" s="79"/>
      <c r="N28" s="80"/>
      <c r="O28" s="120">
        <v>0</v>
      </c>
      <c r="P28" s="120">
        <v>0</v>
      </c>
    </row>
    <row r="29" spans="1:18" x14ac:dyDescent="0.25">
      <c r="A29" s="78" t="s">
        <v>50</v>
      </c>
      <c r="B29" s="79"/>
      <c r="C29" s="79"/>
      <c r="D29" s="79"/>
      <c r="E29" s="79"/>
      <c r="F29" s="80"/>
      <c r="G29" s="116">
        <v>0</v>
      </c>
      <c r="H29" s="116">
        <v>0</v>
      </c>
      <c r="I29" s="78" t="s">
        <v>100</v>
      </c>
      <c r="J29" s="79"/>
      <c r="K29" s="79"/>
      <c r="L29" s="79"/>
      <c r="M29" s="79"/>
      <c r="N29" s="80"/>
      <c r="O29" s="120">
        <v>4583075.8399999999</v>
      </c>
      <c r="P29" s="120">
        <v>267.60000000000002</v>
      </c>
    </row>
    <row r="30" spans="1:18" x14ac:dyDescent="0.25">
      <c r="A30" s="78" t="s">
        <v>51</v>
      </c>
      <c r="B30" s="79"/>
      <c r="C30" s="79"/>
      <c r="D30" s="79"/>
      <c r="E30" s="79"/>
      <c r="F30" s="80"/>
      <c r="G30" s="116">
        <v>0</v>
      </c>
      <c r="H30" s="116">
        <v>0</v>
      </c>
      <c r="I30" s="75" t="s">
        <v>149</v>
      </c>
      <c r="J30" s="81"/>
      <c r="K30" s="81"/>
      <c r="L30" s="81"/>
      <c r="M30" s="81"/>
      <c r="N30" s="82"/>
      <c r="O30" s="120">
        <f>SUM(O31:O33)</f>
        <v>0</v>
      </c>
      <c r="P30" s="120">
        <f>SUM(P31:P33)</f>
        <v>0</v>
      </c>
    </row>
    <row r="31" spans="1:18" x14ac:dyDescent="0.25">
      <c r="A31" s="78" t="s">
        <v>52</v>
      </c>
      <c r="B31" s="79"/>
      <c r="C31" s="79"/>
      <c r="D31" s="79"/>
      <c r="E31" s="79"/>
      <c r="F31" s="80"/>
      <c r="G31" s="115">
        <v>453593.66</v>
      </c>
      <c r="H31" s="115">
        <v>603265.19999999995</v>
      </c>
      <c r="I31" s="78" t="s">
        <v>101</v>
      </c>
      <c r="J31" s="79"/>
      <c r="K31" s="79"/>
      <c r="L31" s="79"/>
      <c r="M31" s="79"/>
      <c r="N31" s="80"/>
      <c r="O31" s="120">
        <v>0</v>
      </c>
      <c r="P31" s="120">
        <v>0</v>
      </c>
    </row>
    <row r="32" spans="1:18" x14ac:dyDescent="0.25">
      <c r="A32" s="78" t="s">
        <v>53</v>
      </c>
      <c r="B32" s="79"/>
      <c r="C32" s="79"/>
      <c r="D32" s="79"/>
      <c r="E32" s="79"/>
      <c r="F32" s="80"/>
      <c r="G32" s="116">
        <v>0</v>
      </c>
      <c r="H32" s="116">
        <v>0</v>
      </c>
      <c r="I32" s="78" t="s">
        <v>102</v>
      </c>
      <c r="J32" s="79"/>
      <c r="K32" s="79"/>
      <c r="L32" s="79"/>
      <c r="M32" s="79"/>
      <c r="N32" s="80"/>
      <c r="O32" s="120">
        <v>0</v>
      </c>
      <c r="P32" s="120">
        <v>0</v>
      </c>
    </row>
    <row r="33" spans="1:18" x14ac:dyDescent="0.25">
      <c r="A33" s="78" t="s">
        <v>54</v>
      </c>
      <c r="B33" s="79"/>
      <c r="C33" s="79"/>
      <c r="D33" s="79"/>
      <c r="E33" s="79"/>
      <c r="F33" s="80"/>
      <c r="G33" s="116">
        <v>0</v>
      </c>
      <c r="H33" s="116">
        <v>0</v>
      </c>
      <c r="I33" s="78" t="s">
        <v>103</v>
      </c>
      <c r="J33" s="79"/>
      <c r="K33" s="79"/>
      <c r="L33" s="79"/>
      <c r="M33" s="79"/>
      <c r="N33" s="80"/>
      <c r="O33" s="120">
        <v>0</v>
      </c>
      <c r="P33" s="120">
        <v>0</v>
      </c>
    </row>
    <row r="34" spans="1:18" x14ac:dyDescent="0.25">
      <c r="A34" s="78" t="s">
        <v>55</v>
      </c>
      <c r="B34" s="79"/>
      <c r="C34" s="79"/>
      <c r="D34" s="79"/>
      <c r="E34" s="79"/>
      <c r="F34" s="80"/>
      <c r="G34" s="116">
        <v>0</v>
      </c>
      <c r="H34" s="116">
        <v>0</v>
      </c>
      <c r="I34" s="75" t="s">
        <v>148</v>
      </c>
      <c r="J34" s="76"/>
      <c r="K34" s="76"/>
      <c r="L34" s="76"/>
      <c r="M34" s="76"/>
      <c r="N34" s="77"/>
      <c r="O34" s="120">
        <f>SUM(O35:O36)</f>
        <v>0</v>
      </c>
      <c r="P34" s="120">
        <f>SUM(P35:P36)</f>
        <v>0</v>
      </c>
    </row>
    <row r="35" spans="1:18" x14ac:dyDescent="0.25">
      <c r="A35" s="78" t="s">
        <v>56</v>
      </c>
      <c r="B35" s="79"/>
      <c r="C35" s="79"/>
      <c r="D35" s="79"/>
      <c r="E35" s="79"/>
      <c r="F35" s="80"/>
      <c r="G35" s="116">
        <v>0</v>
      </c>
      <c r="H35" s="116">
        <v>0</v>
      </c>
      <c r="I35" s="78" t="s">
        <v>104</v>
      </c>
      <c r="J35" s="79"/>
      <c r="K35" s="79"/>
      <c r="L35" s="79"/>
      <c r="M35" s="79"/>
      <c r="N35" s="80"/>
      <c r="O35" s="120">
        <v>0</v>
      </c>
      <c r="P35" s="120">
        <v>0</v>
      </c>
    </row>
    <row r="36" spans="1:18" x14ac:dyDescent="0.25">
      <c r="A36" s="75" t="s">
        <v>57</v>
      </c>
      <c r="B36" s="76"/>
      <c r="C36" s="76"/>
      <c r="D36" s="76"/>
      <c r="E36" s="76"/>
      <c r="F36" s="77"/>
      <c r="G36" s="116">
        <f>SUM(G37:G41)</f>
        <v>162059</v>
      </c>
      <c r="H36" s="116">
        <f>SUM(H37:H41)</f>
        <v>1259121.5900000001</v>
      </c>
      <c r="I36" s="78" t="s">
        <v>105</v>
      </c>
      <c r="J36" s="79"/>
      <c r="K36" s="79"/>
      <c r="L36" s="79"/>
      <c r="M36" s="79"/>
      <c r="N36" s="80"/>
      <c r="O36" s="120">
        <v>0</v>
      </c>
      <c r="P36" s="120">
        <v>0</v>
      </c>
    </row>
    <row r="37" spans="1:18" x14ac:dyDescent="0.25">
      <c r="A37" s="78" t="s">
        <v>59</v>
      </c>
      <c r="B37" s="79"/>
      <c r="C37" s="79"/>
      <c r="D37" s="79"/>
      <c r="E37" s="79"/>
      <c r="F37" s="80"/>
      <c r="G37" s="116">
        <v>0</v>
      </c>
      <c r="H37" s="116">
        <v>0</v>
      </c>
      <c r="I37" s="75" t="s">
        <v>106</v>
      </c>
      <c r="J37" s="76"/>
      <c r="K37" s="76"/>
      <c r="L37" s="76"/>
      <c r="M37" s="76"/>
      <c r="N37" s="77"/>
      <c r="O37" s="120">
        <f>SUM(O38:O41)</f>
        <v>0</v>
      </c>
      <c r="P37" s="120">
        <f>SUM(P38:P41)</f>
        <v>0</v>
      </c>
    </row>
    <row r="38" spans="1:18" x14ac:dyDescent="0.25">
      <c r="A38" s="78" t="s">
        <v>60</v>
      </c>
      <c r="B38" s="79"/>
      <c r="C38" s="79"/>
      <c r="D38" s="79"/>
      <c r="E38" s="79"/>
      <c r="F38" s="80"/>
      <c r="G38" s="116">
        <v>0</v>
      </c>
      <c r="H38" s="116">
        <v>0</v>
      </c>
      <c r="I38" s="78" t="s">
        <v>150</v>
      </c>
      <c r="J38" s="79"/>
      <c r="K38" s="79"/>
      <c r="L38" s="79"/>
      <c r="M38" s="79"/>
      <c r="N38" s="80"/>
      <c r="O38" s="120">
        <f>SUM(O39:O41)</f>
        <v>0</v>
      </c>
      <c r="P38" s="120">
        <f>SUM(P39:P41)</f>
        <v>0</v>
      </c>
    </row>
    <row r="39" spans="1:18" x14ac:dyDescent="0.25">
      <c r="A39" s="78" t="s">
        <v>61</v>
      </c>
      <c r="B39" s="79"/>
      <c r="C39" s="79"/>
      <c r="D39" s="79"/>
      <c r="E39" s="79"/>
      <c r="F39" s="80"/>
      <c r="G39" s="116">
        <v>0</v>
      </c>
      <c r="H39" s="116">
        <v>0</v>
      </c>
      <c r="I39" s="78" t="s">
        <v>107</v>
      </c>
      <c r="J39" s="79"/>
      <c r="K39" s="79"/>
      <c r="L39" s="79"/>
      <c r="M39" s="79"/>
      <c r="N39" s="80"/>
      <c r="O39" s="120">
        <v>0</v>
      </c>
      <c r="P39" s="120">
        <v>0</v>
      </c>
    </row>
    <row r="40" spans="1:18" x14ac:dyDescent="0.25">
      <c r="A40" s="78" t="s">
        <v>62</v>
      </c>
      <c r="B40" s="79"/>
      <c r="C40" s="79"/>
      <c r="D40" s="79"/>
      <c r="E40" s="79"/>
      <c r="F40" s="80"/>
      <c r="G40" s="116">
        <v>0</v>
      </c>
      <c r="H40" s="116">
        <v>0</v>
      </c>
      <c r="I40" s="78" t="s">
        <v>108</v>
      </c>
      <c r="J40" s="79"/>
      <c r="K40" s="79"/>
      <c r="L40" s="79"/>
      <c r="M40" s="79"/>
      <c r="N40" s="80"/>
      <c r="O40" s="120">
        <v>0</v>
      </c>
      <c r="P40" s="120">
        <v>0</v>
      </c>
    </row>
    <row r="41" spans="1:18" x14ac:dyDescent="0.25">
      <c r="A41" s="78" t="s">
        <v>63</v>
      </c>
      <c r="B41" s="79"/>
      <c r="C41" s="79"/>
      <c r="D41" s="79"/>
      <c r="E41" s="79"/>
      <c r="F41" s="80"/>
      <c r="G41" s="116">
        <v>162059</v>
      </c>
      <c r="H41" s="116">
        <v>1259121.5900000001</v>
      </c>
      <c r="I41" s="78" t="s">
        <v>109</v>
      </c>
      <c r="J41" s="79"/>
      <c r="K41" s="79"/>
      <c r="L41" s="79"/>
      <c r="M41" s="79"/>
      <c r="N41" s="80"/>
      <c r="O41" s="120">
        <v>0</v>
      </c>
      <c r="P41" s="120">
        <v>0</v>
      </c>
    </row>
    <row r="42" spans="1:18" x14ac:dyDescent="0.25">
      <c r="A42" s="75" t="s">
        <v>79</v>
      </c>
      <c r="B42" s="76"/>
      <c r="C42" s="76"/>
      <c r="D42" s="76"/>
      <c r="E42" s="76"/>
      <c r="F42" s="77"/>
      <c r="G42" s="116">
        <f>SUM(G43:G47)</f>
        <v>0</v>
      </c>
      <c r="H42" s="116">
        <f>SUM(H43:H47)</f>
        <v>0</v>
      </c>
      <c r="I42" s="75" t="s">
        <v>110</v>
      </c>
      <c r="J42" s="76"/>
      <c r="K42" s="76"/>
      <c r="L42" s="76"/>
      <c r="M42" s="76"/>
      <c r="N42" s="77"/>
      <c r="O42" s="120">
        <f>SUM(O43:O48)</f>
        <v>0</v>
      </c>
      <c r="P42" s="120">
        <f>SUM(P43:P48)</f>
        <v>0</v>
      </c>
    </row>
    <row r="43" spans="1:18" x14ac:dyDescent="0.25">
      <c r="A43" s="78" t="s">
        <v>64</v>
      </c>
      <c r="B43" s="79"/>
      <c r="C43" s="79"/>
      <c r="D43" s="79"/>
      <c r="E43" s="79"/>
      <c r="F43" s="80"/>
      <c r="G43" s="116">
        <v>0</v>
      </c>
      <c r="H43" s="116">
        <v>0</v>
      </c>
      <c r="I43" s="78" t="s">
        <v>111</v>
      </c>
      <c r="J43" s="79"/>
      <c r="K43" s="79"/>
      <c r="L43" s="79"/>
      <c r="M43" s="79"/>
      <c r="N43" s="80"/>
      <c r="O43" s="120">
        <v>0</v>
      </c>
      <c r="P43" s="120">
        <v>0</v>
      </c>
    </row>
    <row r="44" spans="1:18" x14ac:dyDescent="0.25">
      <c r="A44" s="78" t="s">
        <v>65</v>
      </c>
      <c r="B44" s="79"/>
      <c r="C44" s="79"/>
      <c r="D44" s="79"/>
      <c r="E44" s="79"/>
      <c r="F44" s="80"/>
      <c r="G44" s="116">
        <v>0</v>
      </c>
      <c r="H44" s="116">
        <v>0</v>
      </c>
      <c r="I44" s="78" t="s">
        <v>112</v>
      </c>
      <c r="J44" s="79"/>
      <c r="K44" s="79"/>
      <c r="L44" s="79"/>
      <c r="M44" s="79"/>
      <c r="N44" s="80"/>
      <c r="O44" s="120">
        <v>0</v>
      </c>
      <c r="P44" s="120">
        <v>0</v>
      </c>
    </row>
    <row r="45" spans="1:18" x14ac:dyDescent="0.25">
      <c r="A45" s="78" t="s">
        <v>66</v>
      </c>
      <c r="B45" s="79"/>
      <c r="C45" s="79"/>
      <c r="D45" s="79"/>
      <c r="E45" s="79"/>
      <c r="F45" s="80"/>
      <c r="G45" s="116">
        <v>0</v>
      </c>
      <c r="H45" s="116">
        <v>0</v>
      </c>
      <c r="I45" s="78" t="s">
        <v>113</v>
      </c>
      <c r="J45" s="79"/>
      <c r="K45" s="79"/>
      <c r="L45" s="79"/>
      <c r="M45" s="79"/>
      <c r="N45" s="80"/>
      <c r="O45" s="120">
        <v>0</v>
      </c>
      <c r="P45" s="120">
        <v>0</v>
      </c>
      <c r="R45" s="103"/>
    </row>
    <row r="46" spans="1:18" x14ac:dyDescent="0.25">
      <c r="A46" s="78" t="s">
        <v>67</v>
      </c>
      <c r="B46" s="79"/>
      <c r="C46" s="79"/>
      <c r="D46" s="79"/>
      <c r="E46" s="79"/>
      <c r="F46" s="80"/>
      <c r="G46" s="116">
        <v>0</v>
      </c>
      <c r="H46" s="116">
        <v>0</v>
      </c>
      <c r="I46" s="78" t="s">
        <v>114</v>
      </c>
      <c r="J46" s="79"/>
      <c r="K46" s="79"/>
      <c r="L46" s="79"/>
      <c r="M46" s="79"/>
      <c r="N46" s="80"/>
      <c r="O46" s="120">
        <v>0</v>
      </c>
      <c r="P46" s="120">
        <v>0</v>
      </c>
    </row>
    <row r="47" spans="1:18" x14ac:dyDescent="0.25">
      <c r="A47" s="78" t="s">
        <v>68</v>
      </c>
      <c r="B47" s="79"/>
      <c r="C47" s="79"/>
      <c r="D47" s="79"/>
      <c r="E47" s="79"/>
      <c r="F47" s="80"/>
      <c r="G47" s="116">
        <v>0</v>
      </c>
      <c r="H47" s="116">
        <v>0</v>
      </c>
      <c r="I47" s="78" t="s">
        <v>115</v>
      </c>
      <c r="J47" s="79"/>
      <c r="K47" s="79"/>
      <c r="L47" s="79"/>
      <c r="M47" s="79"/>
      <c r="N47" s="80"/>
      <c r="O47" s="120">
        <v>0</v>
      </c>
      <c r="P47" s="120">
        <v>0</v>
      </c>
    </row>
    <row r="48" spans="1:18" x14ac:dyDescent="0.25">
      <c r="A48" s="83" t="s">
        <v>69</v>
      </c>
      <c r="B48" s="76"/>
      <c r="C48" s="76"/>
      <c r="D48" s="76"/>
      <c r="E48" s="76"/>
      <c r="F48" s="77"/>
      <c r="G48" s="116">
        <f>SUM(G49:G51)</f>
        <v>0</v>
      </c>
      <c r="H48" s="116">
        <f>SUM(H49:H51)</f>
        <v>0</v>
      </c>
      <c r="I48" s="78" t="s">
        <v>116</v>
      </c>
      <c r="J48" s="79"/>
      <c r="K48" s="79"/>
      <c r="L48" s="79"/>
      <c r="M48" s="79"/>
      <c r="N48" s="80"/>
      <c r="O48" s="120">
        <v>0</v>
      </c>
      <c r="P48" s="120">
        <v>0</v>
      </c>
    </row>
    <row r="49" spans="1:16" x14ac:dyDescent="0.25">
      <c r="A49" s="78" t="s">
        <v>78</v>
      </c>
      <c r="B49" s="79"/>
      <c r="C49" s="79"/>
      <c r="D49" s="79"/>
      <c r="E49" s="79"/>
      <c r="F49" s="80"/>
      <c r="G49" s="116">
        <v>0</v>
      </c>
      <c r="H49" s="116">
        <v>0</v>
      </c>
      <c r="I49" s="75" t="s">
        <v>146</v>
      </c>
      <c r="J49" s="81"/>
      <c r="K49" s="81"/>
      <c r="L49" s="81"/>
      <c r="M49" s="81"/>
      <c r="N49" s="82"/>
      <c r="O49" s="121">
        <f>SUM(O50:O52)</f>
        <v>2077112.23</v>
      </c>
      <c r="P49" s="121">
        <f>SUM(P50:P52)</f>
        <v>1194455.08</v>
      </c>
    </row>
    <row r="50" spans="1:16" x14ac:dyDescent="0.25">
      <c r="A50" s="78" t="s">
        <v>70</v>
      </c>
      <c r="B50" s="79"/>
      <c r="C50" s="79"/>
      <c r="D50" s="79"/>
      <c r="E50" s="79"/>
      <c r="F50" s="80"/>
      <c r="G50" s="116">
        <v>0</v>
      </c>
      <c r="H50" s="116">
        <v>0</v>
      </c>
      <c r="I50" s="78" t="s">
        <v>117</v>
      </c>
      <c r="J50" s="79"/>
      <c r="K50" s="79"/>
      <c r="L50" s="79"/>
      <c r="M50" s="79"/>
      <c r="N50" s="80"/>
      <c r="O50" s="120">
        <v>0</v>
      </c>
      <c r="P50" s="120">
        <v>0</v>
      </c>
    </row>
    <row r="51" spans="1:16" x14ac:dyDescent="0.25">
      <c r="A51" s="78" t="s">
        <v>71</v>
      </c>
      <c r="B51" s="79"/>
      <c r="C51" s="79"/>
      <c r="D51" s="79"/>
      <c r="E51" s="79"/>
      <c r="F51" s="80"/>
      <c r="G51" s="116">
        <v>0</v>
      </c>
      <c r="H51" s="116">
        <v>0</v>
      </c>
      <c r="I51" s="78" t="s">
        <v>118</v>
      </c>
      <c r="J51" s="79"/>
      <c r="K51" s="79"/>
      <c r="L51" s="79"/>
      <c r="M51" s="79"/>
      <c r="N51" s="80"/>
      <c r="O51" s="120">
        <v>0</v>
      </c>
      <c r="P51" s="120">
        <v>0</v>
      </c>
    </row>
    <row r="52" spans="1:16" x14ac:dyDescent="0.25">
      <c r="A52" s="83" t="s">
        <v>77</v>
      </c>
      <c r="B52" s="76"/>
      <c r="C52" s="76"/>
      <c r="D52" s="76"/>
      <c r="E52" s="76"/>
      <c r="F52" s="77"/>
      <c r="G52" s="116">
        <f>SUM(G53:G56)</f>
        <v>0</v>
      </c>
      <c r="H52" s="116">
        <f>SUM(H53:H56)</f>
        <v>0</v>
      </c>
      <c r="I52" s="78" t="s">
        <v>119</v>
      </c>
      <c r="J52" s="79"/>
      <c r="K52" s="79"/>
      <c r="L52" s="79"/>
      <c r="M52" s="79"/>
      <c r="N52" s="80"/>
      <c r="O52" s="121">
        <v>2077112.23</v>
      </c>
      <c r="P52" s="121">
        <v>1194455.08</v>
      </c>
    </row>
    <row r="53" spans="1:16" x14ac:dyDescent="0.25">
      <c r="A53" s="78" t="s">
        <v>72</v>
      </c>
      <c r="B53" s="79"/>
      <c r="C53" s="79"/>
      <c r="D53" s="79"/>
      <c r="E53" s="79"/>
      <c r="F53" s="80"/>
      <c r="G53" s="116">
        <v>0</v>
      </c>
      <c r="H53" s="116">
        <v>0</v>
      </c>
      <c r="I53" s="75" t="s">
        <v>147</v>
      </c>
      <c r="J53" s="76"/>
      <c r="K53" s="76"/>
      <c r="L53" s="76"/>
      <c r="M53" s="76"/>
      <c r="N53" s="77"/>
      <c r="O53" s="120">
        <v>0</v>
      </c>
      <c r="P53" s="120">
        <f>SUM(P54:P56)</f>
        <v>0</v>
      </c>
    </row>
    <row r="54" spans="1:16" ht="15.75" customHeight="1" x14ac:dyDescent="0.25">
      <c r="A54" s="78" t="s">
        <v>73</v>
      </c>
      <c r="B54" s="79"/>
      <c r="C54" s="79"/>
      <c r="D54" s="79"/>
      <c r="E54" s="79"/>
      <c r="F54" s="80"/>
      <c r="G54" s="116">
        <v>0</v>
      </c>
      <c r="H54" s="116">
        <v>0</v>
      </c>
      <c r="I54" s="78" t="s">
        <v>120</v>
      </c>
      <c r="J54" s="79"/>
      <c r="K54" s="79"/>
      <c r="L54" s="79"/>
      <c r="M54" s="79"/>
      <c r="N54" s="80"/>
      <c r="O54" s="120">
        <v>0</v>
      </c>
      <c r="P54" s="120">
        <v>0</v>
      </c>
    </row>
    <row r="55" spans="1:16" x14ac:dyDescent="0.25">
      <c r="A55" s="78" t="s">
        <v>74</v>
      </c>
      <c r="B55" s="79"/>
      <c r="C55" s="79"/>
      <c r="D55" s="79"/>
      <c r="E55" s="79"/>
      <c r="F55" s="80"/>
      <c r="G55" s="116">
        <v>0</v>
      </c>
      <c r="H55" s="116">
        <v>0</v>
      </c>
      <c r="I55" s="78" t="s">
        <v>121</v>
      </c>
      <c r="J55" s="79"/>
      <c r="K55" s="79"/>
      <c r="L55" s="79"/>
      <c r="M55" s="79"/>
      <c r="N55" s="80"/>
      <c r="O55" s="120">
        <v>0</v>
      </c>
      <c r="P55" s="120">
        <v>0</v>
      </c>
    </row>
    <row r="56" spans="1:16" x14ac:dyDescent="0.25">
      <c r="A56" s="78" t="s">
        <v>75</v>
      </c>
      <c r="B56" s="79"/>
      <c r="C56" s="79"/>
      <c r="D56" s="79"/>
      <c r="E56" s="79"/>
      <c r="F56" s="80"/>
      <c r="G56" s="116">
        <v>0</v>
      </c>
      <c r="H56" s="116">
        <v>0</v>
      </c>
      <c r="I56" s="78" t="s">
        <v>122</v>
      </c>
      <c r="J56" s="79"/>
      <c r="K56" s="79"/>
      <c r="L56" s="79"/>
      <c r="M56" s="79"/>
      <c r="N56" s="80"/>
      <c r="O56" s="120">
        <v>0</v>
      </c>
      <c r="P56" s="120">
        <v>0</v>
      </c>
    </row>
    <row r="57" spans="1:16" x14ac:dyDescent="0.25">
      <c r="A57" s="84" t="s">
        <v>76</v>
      </c>
      <c r="B57" s="85"/>
      <c r="C57" s="85"/>
      <c r="D57" s="85"/>
      <c r="E57" s="85"/>
      <c r="F57" s="86"/>
      <c r="G57" s="117">
        <f>G52+G48+G42+G36+G28+G20</f>
        <v>54530916.799999997</v>
      </c>
      <c r="H57" s="117">
        <f>H52+H48+H42+H36+H28+H20</f>
        <v>66731316.740000002</v>
      </c>
      <c r="I57" s="74" t="s">
        <v>123</v>
      </c>
      <c r="J57" s="72"/>
      <c r="K57" s="72"/>
      <c r="L57" s="72"/>
      <c r="M57" s="72"/>
      <c r="N57" s="73"/>
      <c r="O57" s="122">
        <f>O53+O49+O42+O37+O34+O30+O20</f>
        <v>9044543.4700000007</v>
      </c>
      <c r="P57" s="122">
        <f>P53+P49+P42+P37+P34+P30+P20</f>
        <v>4007530.14</v>
      </c>
    </row>
    <row r="58" spans="1:16" x14ac:dyDescent="0.25">
      <c r="A58" s="78"/>
      <c r="B58" s="79"/>
      <c r="C58" s="79"/>
      <c r="D58" s="79"/>
      <c r="E58" s="79"/>
      <c r="F58" s="80"/>
      <c r="G58" s="116"/>
      <c r="H58" s="116"/>
      <c r="I58" s="78"/>
      <c r="J58" s="79"/>
      <c r="K58" s="79"/>
      <c r="L58" s="79"/>
      <c r="M58" s="79"/>
      <c r="N58" s="80"/>
      <c r="O58" s="123"/>
      <c r="P58" s="123"/>
    </row>
    <row r="59" spans="1:16" x14ac:dyDescent="0.25">
      <c r="A59" s="74" t="s">
        <v>4</v>
      </c>
      <c r="B59" s="72"/>
      <c r="C59" s="72"/>
      <c r="D59" s="72"/>
      <c r="E59" s="72"/>
      <c r="F59" s="73"/>
      <c r="G59" s="118"/>
      <c r="H59" s="118"/>
      <c r="I59" s="74" t="s">
        <v>5</v>
      </c>
      <c r="J59" s="72"/>
      <c r="K59" s="72"/>
      <c r="L59" s="72"/>
      <c r="M59" s="72"/>
      <c r="N59" s="73"/>
      <c r="O59" s="124"/>
      <c r="P59" s="124"/>
    </row>
    <row r="60" spans="1:16" x14ac:dyDescent="0.25">
      <c r="A60" s="78" t="s">
        <v>80</v>
      </c>
      <c r="B60" s="79"/>
      <c r="C60" s="79"/>
      <c r="D60" s="79"/>
      <c r="E60" s="79"/>
      <c r="F60" s="80"/>
      <c r="G60" s="116">
        <v>0</v>
      </c>
      <c r="H60" s="116">
        <v>0</v>
      </c>
      <c r="I60" s="78" t="s">
        <v>124</v>
      </c>
      <c r="J60" s="79"/>
      <c r="K60" s="79"/>
      <c r="L60" s="79"/>
      <c r="M60" s="79"/>
      <c r="N60" s="80"/>
      <c r="O60" s="120">
        <v>0</v>
      </c>
      <c r="P60" s="120">
        <v>0</v>
      </c>
    </row>
    <row r="61" spans="1:16" x14ac:dyDescent="0.25">
      <c r="A61" s="78" t="s">
        <v>81</v>
      </c>
      <c r="B61" s="79"/>
      <c r="C61" s="79"/>
      <c r="D61" s="79"/>
      <c r="E61" s="79"/>
      <c r="F61" s="80"/>
      <c r="G61" s="116">
        <v>117000</v>
      </c>
      <c r="H61" s="116">
        <v>0</v>
      </c>
      <c r="I61" s="78" t="s">
        <v>125</v>
      </c>
      <c r="J61" s="79"/>
      <c r="K61" s="79"/>
      <c r="L61" s="79"/>
      <c r="M61" s="79"/>
      <c r="N61" s="80"/>
      <c r="O61" s="120">
        <v>0</v>
      </c>
      <c r="P61" s="120">
        <v>0</v>
      </c>
    </row>
    <row r="62" spans="1:16" x14ac:dyDescent="0.25">
      <c r="A62" s="78" t="s">
        <v>82</v>
      </c>
      <c r="B62" s="79"/>
      <c r="C62" s="79"/>
      <c r="D62" s="79"/>
      <c r="E62" s="79"/>
      <c r="F62" s="80"/>
      <c r="G62" s="116">
        <v>0</v>
      </c>
      <c r="H62" s="116">
        <v>0</v>
      </c>
      <c r="I62" s="78" t="s">
        <v>126</v>
      </c>
      <c r="J62" s="79"/>
      <c r="K62" s="79"/>
      <c r="L62" s="79"/>
      <c r="M62" s="79"/>
      <c r="N62" s="80"/>
      <c r="O62" s="120">
        <v>0</v>
      </c>
      <c r="P62" s="120">
        <v>0</v>
      </c>
    </row>
    <row r="63" spans="1:16" x14ac:dyDescent="0.25">
      <c r="A63" s="78" t="s">
        <v>83</v>
      </c>
      <c r="B63" s="79"/>
      <c r="C63" s="79"/>
      <c r="D63" s="79"/>
      <c r="E63" s="79"/>
      <c r="F63" s="80"/>
      <c r="G63" s="115">
        <v>29803027.960000001</v>
      </c>
      <c r="H63" s="115">
        <v>39198743.280000001</v>
      </c>
      <c r="I63" s="78" t="s">
        <v>127</v>
      </c>
      <c r="J63" s="79"/>
      <c r="K63" s="79"/>
      <c r="L63" s="79"/>
      <c r="M63" s="79"/>
      <c r="N63" s="80"/>
      <c r="O63" s="120">
        <v>0</v>
      </c>
      <c r="P63" s="120">
        <v>0</v>
      </c>
    </row>
    <row r="64" spans="1:16" x14ac:dyDescent="0.25">
      <c r="A64" s="78" t="s">
        <v>84</v>
      </c>
      <c r="B64" s="79"/>
      <c r="C64" s="79"/>
      <c r="D64" s="79"/>
      <c r="E64" s="79"/>
      <c r="F64" s="80"/>
      <c r="G64" s="115">
        <v>340021.78</v>
      </c>
      <c r="H64" s="115">
        <v>349185.75</v>
      </c>
      <c r="I64" s="78" t="s">
        <v>128</v>
      </c>
      <c r="J64" s="79"/>
      <c r="K64" s="79"/>
      <c r="L64" s="79"/>
      <c r="M64" s="79"/>
      <c r="N64" s="80"/>
      <c r="O64" s="120">
        <v>0</v>
      </c>
      <c r="P64" s="120">
        <v>0</v>
      </c>
    </row>
    <row r="65" spans="1:16" x14ac:dyDescent="0.25">
      <c r="A65" s="78" t="s">
        <v>85</v>
      </c>
      <c r="B65" s="79"/>
      <c r="C65" s="79"/>
      <c r="D65" s="79"/>
      <c r="E65" s="79"/>
      <c r="F65" s="80"/>
      <c r="G65" s="115">
        <v>-15937762.189999999</v>
      </c>
      <c r="H65" s="115">
        <v>-15424575.779999999</v>
      </c>
      <c r="I65" s="78" t="s">
        <v>129</v>
      </c>
      <c r="J65" s="79"/>
      <c r="K65" s="79"/>
      <c r="L65" s="79"/>
      <c r="M65" s="79"/>
      <c r="N65" s="80"/>
      <c r="O65" s="120">
        <v>0</v>
      </c>
      <c r="P65" s="120">
        <v>0</v>
      </c>
    </row>
    <row r="66" spans="1:16" x14ac:dyDescent="0.25">
      <c r="A66" s="78" t="s">
        <v>86</v>
      </c>
      <c r="B66" s="79"/>
      <c r="C66" s="79"/>
      <c r="D66" s="79"/>
      <c r="E66" s="79"/>
      <c r="F66" s="80"/>
      <c r="G66" s="116">
        <v>0</v>
      </c>
      <c r="H66" s="116">
        <v>0</v>
      </c>
      <c r="I66" s="78"/>
      <c r="J66" s="79"/>
      <c r="K66" s="79"/>
      <c r="L66" s="79"/>
      <c r="M66" s="79"/>
      <c r="N66" s="80"/>
      <c r="O66" s="123"/>
      <c r="P66" s="123"/>
    </row>
    <row r="67" spans="1:16" x14ac:dyDescent="0.25">
      <c r="A67" s="78" t="s">
        <v>87</v>
      </c>
      <c r="B67" s="79"/>
      <c r="C67" s="79"/>
      <c r="D67" s="79"/>
      <c r="E67" s="79"/>
      <c r="F67" s="80"/>
      <c r="G67" s="116">
        <v>0</v>
      </c>
      <c r="H67" s="116">
        <v>0</v>
      </c>
      <c r="I67" s="87" t="s">
        <v>144</v>
      </c>
      <c r="J67" s="88"/>
      <c r="K67" s="88"/>
      <c r="L67" s="88"/>
      <c r="M67" s="88"/>
      <c r="N67" s="89"/>
      <c r="O67" s="124">
        <f>SUM(O60:O65)</f>
        <v>0</v>
      </c>
      <c r="P67" s="124">
        <f>SUM(P60:P65)</f>
        <v>0</v>
      </c>
    </row>
    <row r="68" spans="1:16" x14ac:dyDescent="0.25">
      <c r="A68" s="78" t="s">
        <v>88</v>
      </c>
      <c r="B68" s="79"/>
      <c r="C68" s="79"/>
      <c r="D68" s="79"/>
      <c r="E68" s="79"/>
      <c r="F68" s="80"/>
      <c r="G68" s="116">
        <v>8468250</v>
      </c>
      <c r="H68" s="116">
        <v>0</v>
      </c>
      <c r="I68" s="78"/>
      <c r="J68" s="79"/>
      <c r="K68" s="79"/>
      <c r="L68" s="79"/>
      <c r="M68" s="79"/>
      <c r="N68" s="80"/>
      <c r="O68" s="123"/>
      <c r="P68" s="123"/>
    </row>
    <row r="69" spans="1:16" x14ac:dyDescent="0.25">
      <c r="A69" s="78"/>
      <c r="B69" s="79"/>
      <c r="C69" s="79"/>
      <c r="D69" s="79"/>
      <c r="E69" s="79"/>
      <c r="F69" s="80"/>
      <c r="G69" s="116"/>
      <c r="H69" s="116"/>
      <c r="I69" s="90" t="s">
        <v>145</v>
      </c>
      <c r="J69" s="91"/>
      <c r="K69" s="91"/>
      <c r="L69" s="91"/>
      <c r="M69" s="91"/>
      <c r="N69" s="92"/>
      <c r="O69" s="122">
        <f>O67+O57</f>
        <v>9044543.4700000007</v>
      </c>
      <c r="P69" s="122">
        <f>P67+P57</f>
        <v>4007530.14</v>
      </c>
    </row>
    <row r="70" spans="1:16" x14ac:dyDescent="0.25">
      <c r="A70" s="87" t="s">
        <v>89</v>
      </c>
      <c r="B70" s="88"/>
      <c r="C70" s="88"/>
      <c r="D70" s="88"/>
      <c r="E70" s="88"/>
      <c r="F70" s="89"/>
      <c r="G70" s="117">
        <f>SUM(G60:G68)</f>
        <v>22790537.550000004</v>
      </c>
      <c r="H70" s="117">
        <f>SUM(H60:H68)</f>
        <v>24123353.25</v>
      </c>
      <c r="I70" s="78"/>
      <c r="J70" s="79"/>
      <c r="K70" s="79"/>
      <c r="L70" s="79"/>
      <c r="M70" s="79"/>
      <c r="N70" s="80"/>
      <c r="O70" s="123"/>
      <c r="P70" s="123"/>
    </row>
    <row r="71" spans="1:16" x14ac:dyDescent="0.25">
      <c r="A71" s="78"/>
      <c r="B71" s="79"/>
      <c r="C71" s="79"/>
      <c r="D71" s="79"/>
      <c r="E71" s="79"/>
      <c r="F71" s="80"/>
      <c r="G71" s="116"/>
      <c r="H71" s="116"/>
      <c r="I71" s="93" t="s">
        <v>6</v>
      </c>
      <c r="J71" s="94"/>
      <c r="K71" s="94"/>
      <c r="L71" s="94"/>
      <c r="M71" s="94"/>
      <c r="N71" s="95"/>
      <c r="O71" s="125"/>
      <c r="P71" s="125"/>
    </row>
    <row r="72" spans="1:16" x14ac:dyDescent="0.25">
      <c r="A72" s="74" t="s">
        <v>90</v>
      </c>
      <c r="B72" s="72"/>
      <c r="C72" s="72"/>
      <c r="D72" s="72"/>
      <c r="E72" s="72"/>
      <c r="F72" s="73"/>
      <c r="G72" s="117">
        <f>G57+G70</f>
        <v>77321454.349999994</v>
      </c>
      <c r="H72" s="117">
        <f>H57+H70</f>
        <v>90854669.99000001</v>
      </c>
      <c r="I72" s="78"/>
      <c r="J72" s="79"/>
      <c r="K72" s="79"/>
      <c r="L72" s="79"/>
      <c r="M72" s="79"/>
      <c r="N72" s="80"/>
      <c r="O72" s="123"/>
      <c r="P72" s="123"/>
    </row>
    <row r="73" spans="1:16" x14ac:dyDescent="0.25">
      <c r="A73" s="78"/>
      <c r="B73" s="79"/>
      <c r="C73" s="79"/>
      <c r="D73" s="79"/>
      <c r="E73" s="79"/>
      <c r="F73" s="80"/>
      <c r="G73" s="70"/>
      <c r="H73" s="70"/>
      <c r="I73" s="83" t="s">
        <v>143</v>
      </c>
      <c r="J73" s="76"/>
      <c r="K73" s="76"/>
      <c r="L73" s="76"/>
      <c r="M73" s="76"/>
      <c r="N73" s="77"/>
      <c r="O73" s="121">
        <f>SUM(O74:O76)</f>
        <v>21252917.100000001</v>
      </c>
      <c r="P73" s="121">
        <f>SUM(P74:P76)</f>
        <v>22452324.370000001</v>
      </c>
    </row>
    <row r="74" spans="1:16" x14ac:dyDescent="0.25">
      <c r="A74" s="78"/>
      <c r="B74" s="79"/>
      <c r="C74" s="79"/>
      <c r="D74" s="79"/>
      <c r="E74" s="79"/>
      <c r="F74" s="80"/>
      <c r="G74" s="70"/>
      <c r="H74" s="70"/>
      <c r="I74" s="78" t="s">
        <v>130</v>
      </c>
      <c r="J74" s="79"/>
      <c r="K74" s="79"/>
      <c r="L74" s="79"/>
      <c r="M74" s="79"/>
      <c r="N74" s="80"/>
      <c r="O74" s="120">
        <v>0</v>
      </c>
      <c r="P74" s="120">
        <v>0</v>
      </c>
    </row>
    <row r="75" spans="1:16" x14ac:dyDescent="0.25">
      <c r="A75" s="78"/>
      <c r="B75" s="79"/>
      <c r="C75" s="79"/>
      <c r="D75" s="79"/>
      <c r="E75" s="79"/>
      <c r="F75" s="80"/>
      <c r="G75" s="70"/>
      <c r="H75" s="70"/>
      <c r="I75" s="78" t="s">
        <v>131</v>
      </c>
      <c r="J75" s="79"/>
      <c r="K75" s="79"/>
      <c r="L75" s="79"/>
      <c r="M75" s="79"/>
      <c r="N75" s="80"/>
      <c r="O75" s="120">
        <v>0</v>
      </c>
      <c r="P75" s="120">
        <v>0</v>
      </c>
    </row>
    <row r="76" spans="1:16" x14ac:dyDescent="0.25">
      <c r="A76" s="78"/>
      <c r="B76" s="79"/>
      <c r="C76" s="79"/>
      <c r="D76" s="79"/>
      <c r="E76" s="79"/>
      <c r="F76" s="80"/>
      <c r="G76" s="70"/>
      <c r="H76" s="70"/>
      <c r="I76" s="78" t="s">
        <v>132</v>
      </c>
      <c r="J76" s="79"/>
      <c r="K76" s="79"/>
      <c r="L76" s="79"/>
      <c r="M76" s="79"/>
      <c r="N76" s="80"/>
      <c r="O76" s="121">
        <v>21252917.100000001</v>
      </c>
      <c r="P76" s="121">
        <v>22452324.370000001</v>
      </c>
    </row>
    <row r="77" spans="1:16" x14ac:dyDescent="0.25">
      <c r="A77" s="78"/>
      <c r="B77" s="79"/>
      <c r="C77" s="79"/>
      <c r="D77" s="79"/>
      <c r="E77" s="79"/>
      <c r="F77" s="80"/>
      <c r="G77" s="70"/>
      <c r="H77" s="70"/>
      <c r="I77" s="78"/>
      <c r="J77" s="79"/>
      <c r="K77" s="79"/>
      <c r="L77" s="79"/>
      <c r="M77" s="79"/>
      <c r="N77" s="80"/>
      <c r="O77" s="123"/>
      <c r="P77" s="123"/>
    </row>
    <row r="78" spans="1:16" x14ac:dyDescent="0.25">
      <c r="A78" s="78"/>
      <c r="B78" s="79"/>
      <c r="C78" s="79"/>
      <c r="D78" s="79"/>
      <c r="E78" s="79"/>
      <c r="F78" s="80"/>
      <c r="G78" s="70"/>
      <c r="H78" s="70"/>
      <c r="I78" s="83" t="s">
        <v>142</v>
      </c>
      <c r="J78" s="76"/>
      <c r="K78" s="76"/>
      <c r="L78" s="76"/>
      <c r="M78" s="76"/>
      <c r="N78" s="77"/>
      <c r="O78" s="121">
        <f>SUM(O79:O83)</f>
        <v>47023993.780000001</v>
      </c>
      <c r="P78" s="121">
        <f>SUM(P79:P83)</f>
        <v>64394815.479999997</v>
      </c>
    </row>
    <row r="79" spans="1:16" x14ac:dyDescent="0.25">
      <c r="A79" s="78"/>
      <c r="B79" s="79"/>
      <c r="C79" s="79"/>
      <c r="D79" s="79"/>
      <c r="E79" s="79"/>
      <c r="F79" s="80"/>
      <c r="G79" s="70"/>
      <c r="H79" s="70"/>
      <c r="I79" s="78" t="s">
        <v>133</v>
      </c>
      <c r="J79" s="79"/>
      <c r="K79" s="79"/>
      <c r="L79" s="79"/>
      <c r="M79" s="79"/>
      <c r="N79" s="80"/>
      <c r="O79" s="121">
        <v>-17384721.699999999</v>
      </c>
      <c r="P79" s="121">
        <v>11495599.039999999</v>
      </c>
    </row>
    <row r="80" spans="1:16" x14ac:dyDescent="0.25">
      <c r="A80" s="78"/>
      <c r="B80" s="79"/>
      <c r="C80" s="79"/>
      <c r="D80" s="79"/>
      <c r="E80" s="79"/>
      <c r="F80" s="80"/>
      <c r="G80" s="70"/>
      <c r="H80" s="70"/>
      <c r="I80" s="78" t="s">
        <v>134</v>
      </c>
      <c r="J80" s="79"/>
      <c r="K80" s="79"/>
      <c r="L80" s="79"/>
      <c r="M80" s="79"/>
      <c r="N80" s="80"/>
      <c r="O80" s="121">
        <v>64394815.479999997</v>
      </c>
      <c r="P80" s="121">
        <v>52899216.439999998</v>
      </c>
    </row>
    <row r="81" spans="1:18" x14ac:dyDescent="0.25">
      <c r="A81" s="78"/>
      <c r="B81" s="79"/>
      <c r="C81" s="79"/>
      <c r="D81" s="79"/>
      <c r="E81" s="79"/>
      <c r="F81" s="80"/>
      <c r="G81" s="70"/>
      <c r="H81" s="70"/>
      <c r="I81" s="78" t="s">
        <v>135</v>
      </c>
      <c r="J81" s="79"/>
      <c r="K81" s="79"/>
      <c r="L81" s="79"/>
      <c r="M81" s="79"/>
      <c r="N81" s="80"/>
      <c r="O81" s="120">
        <v>0</v>
      </c>
      <c r="P81" s="120">
        <v>0</v>
      </c>
    </row>
    <row r="82" spans="1:18" x14ac:dyDescent="0.25">
      <c r="A82" s="78"/>
      <c r="B82" s="79"/>
      <c r="C82" s="79"/>
      <c r="D82" s="79"/>
      <c r="E82" s="79"/>
      <c r="F82" s="80"/>
      <c r="G82" s="70"/>
      <c r="H82" s="70"/>
      <c r="I82" s="78" t="s">
        <v>136</v>
      </c>
      <c r="J82" s="79"/>
      <c r="K82" s="79"/>
      <c r="L82" s="79"/>
      <c r="M82" s="79"/>
      <c r="N82" s="80"/>
      <c r="O82" s="120">
        <v>0</v>
      </c>
      <c r="P82" s="120">
        <v>0</v>
      </c>
    </row>
    <row r="83" spans="1:18" x14ac:dyDescent="0.25">
      <c r="A83" s="78"/>
      <c r="B83" s="79"/>
      <c r="C83" s="79"/>
      <c r="D83" s="79"/>
      <c r="E83" s="79"/>
      <c r="F83" s="80"/>
      <c r="G83" s="70"/>
      <c r="H83" s="70"/>
      <c r="I83" s="78" t="s">
        <v>137</v>
      </c>
      <c r="J83" s="79"/>
      <c r="K83" s="79"/>
      <c r="L83" s="79"/>
      <c r="M83" s="79"/>
      <c r="N83" s="80"/>
      <c r="O83" s="120">
        <v>13900</v>
      </c>
      <c r="P83" s="120">
        <v>0</v>
      </c>
    </row>
    <row r="84" spans="1:18" x14ac:dyDescent="0.25">
      <c r="A84" s="78"/>
      <c r="B84" s="79"/>
      <c r="C84" s="79"/>
      <c r="D84" s="79"/>
      <c r="E84" s="79"/>
      <c r="F84" s="80"/>
      <c r="G84" s="70"/>
      <c r="H84" s="70"/>
      <c r="I84" s="78"/>
      <c r="J84" s="79"/>
      <c r="K84" s="79"/>
      <c r="L84" s="79"/>
      <c r="M84" s="79"/>
      <c r="N84" s="80"/>
      <c r="O84" s="120"/>
      <c r="P84" s="120"/>
    </row>
    <row r="85" spans="1:18" x14ac:dyDescent="0.25">
      <c r="A85" s="78"/>
      <c r="B85" s="79"/>
      <c r="C85" s="79"/>
      <c r="D85" s="79"/>
      <c r="E85" s="79"/>
      <c r="F85" s="80"/>
      <c r="G85" s="70"/>
      <c r="H85" s="70"/>
      <c r="I85" s="83" t="s">
        <v>141</v>
      </c>
      <c r="J85" s="76"/>
      <c r="K85" s="76"/>
      <c r="L85" s="76"/>
      <c r="M85" s="76"/>
      <c r="N85" s="77"/>
      <c r="O85" s="120">
        <f>SUM(O86:O87)</f>
        <v>0</v>
      </c>
      <c r="P85" s="120">
        <f>SUM(P86:P87)</f>
        <v>0</v>
      </c>
    </row>
    <row r="86" spans="1:18" x14ac:dyDescent="0.25">
      <c r="A86" s="78"/>
      <c r="B86" s="79"/>
      <c r="C86" s="79"/>
      <c r="D86" s="79"/>
      <c r="E86" s="79"/>
      <c r="F86" s="80"/>
      <c r="G86" s="70"/>
      <c r="H86" s="70"/>
      <c r="I86" s="78" t="s">
        <v>138</v>
      </c>
      <c r="J86" s="79"/>
      <c r="K86" s="79"/>
      <c r="L86" s="79"/>
      <c r="M86" s="79"/>
      <c r="N86" s="80"/>
      <c r="O86" s="120">
        <v>0</v>
      </c>
      <c r="P86" s="120">
        <v>0</v>
      </c>
    </row>
    <row r="87" spans="1:18" x14ac:dyDescent="0.25">
      <c r="A87" s="78"/>
      <c r="B87" s="79"/>
      <c r="C87" s="79"/>
      <c r="D87" s="79"/>
      <c r="E87" s="79"/>
      <c r="F87" s="80"/>
      <c r="G87" s="70"/>
      <c r="H87" s="70"/>
      <c r="I87" s="78" t="s">
        <v>139</v>
      </c>
      <c r="J87" s="79"/>
      <c r="K87" s="79"/>
      <c r="L87" s="79"/>
      <c r="M87" s="79"/>
      <c r="N87" s="80"/>
      <c r="O87" s="120">
        <v>0</v>
      </c>
      <c r="P87" s="120">
        <v>0</v>
      </c>
    </row>
    <row r="88" spans="1:18" x14ac:dyDescent="0.25">
      <c r="A88" s="78"/>
      <c r="B88" s="79"/>
      <c r="C88" s="79"/>
      <c r="D88" s="79"/>
      <c r="E88" s="79"/>
      <c r="F88" s="80"/>
      <c r="G88" s="70"/>
      <c r="H88" s="70"/>
      <c r="I88" s="78"/>
      <c r="J88" s="79"/>
      <c r="K88" s="79"/>
      <c r="L88" s="79"/>
      <c r="M88" s="79"/>
      <c r="N88" s="80"/>
      <c r="O88" s="123"/>
      <c r="P88" s="123"/>
    </row>
    <row r="89" spans="1:18" x14ac:dyDescent="0.25">
      <c r="A89" s="78"/>
      <c r="B89" s="79"/>
      <c r="C89" s="79"/>
      <c r="D89" s="79"/>
      <c r="E89" s="79"/>
      <c r="F89" s="80"/>
      <c r="G89" s="70"/>
      <c r="H89" s="70"/>
      <c r="I89" s="74" t="s">
        <v>140</v>
      </c>
      <c r="J89" s="72"/>
      <c r="K89" s="72"/>
      <c r="L89" s="72"/>
      <c r="M89" s="72"/>
      <c r="N89" s="73"/>
      <c r="O89" s="122">
        <f>O85+O78+O73</f>
        <v>68276910.879999995</v>
      </c>
      <c r="P89" s="122">
        <f>P85+P78+P73</f>
        <v>86847139.849999994</v>
      </c>
    </row>
    <row r="90" spans="1:18" x14ac:dyDescent="0.25">
      <c r="A90" s="78"/>
      <c r="B90" s="79"/>
      <c r="C90" s="79"/>
      <c r="D90" s="79"/>
      <c r="E90" s="79"/>
      <c r="F90" s="80"/>
      <c r="G90" s="70"/>
      <c r="H90" s="70"/>
      <c r="I90" s="78"/>
      <c r="J90" s="79"/>
      <c r="K90" s="79"/>
      <c r="L90" s="79"/>
      <c r="M90" s="79"/>
      <c r="N90" s="80"/>
      <c r="O90" s="123"/>
      <c r="P90" s="123"/>
    </row>
    <row r="91" spans="1:18" x14ac:dyDescent="0.25">
      <c r="A91" s="78"/>
      <c r="B91" s="79"/>
      <c r="C91" s="79"/>
      <c r="D91" s="79"/>
      <c r="E91" s="79"/>
      <c r="F91" s="80"/>
      <c r="G91" s="70"/>
      <c r="H91" s="70"/>
      <c r="I91" s="74" t="s">
        <v>232</v>
      </c>
      <c r="J91" s="72"/>
      <c r="K91" s="72"/>
      <c r="L91" s="72"/>
      <c r="M91" s="72"/>
      <c r="N91" s="73"/>
      <c r="O91" s="122">
        <f>O89+O69</f>
        <v>77321454.349999994</v>
      </c>
      <c r="P91" s="122">
        <f>P89+P69</f>
        <v>90854669.989999995</v>
      </c>
      <c r="R91" s="103"/>
    </row>
    <row r="92" spans="1:1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8" x14ac:dyDescent="0.25">
      <c r="A94" s="189" t="s">
        <v>233</v>
      </c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R94" s="103"/>
    </row>
    <row r="95" spans="1:18" x14ac:dyDescent="0.25">
      <c r="A95" s="105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R95" s="103"/>
    </row>
    <row r="96" spans="1:18" x14ac:dyDescent="0.25">
      <c r="A96" s="105"/>
      <c r="B96" s="105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R96" s="103"/>
    </row>
    <row r="97" spans="1:18" x14ac:dyDescent="0.25">
      <c r="A97" s="105"/>
      <c r="B97" s="105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R97" s="103"/>
    </row>
    <row r="98" spans="1:1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13"/>
      <c r="K108" s="1"/>
      <c r="L108" s="1"/>
      <c r="M108" s="1"/>
      <c r="N108" s="1"/>
      <c r="O108" s="1"/>
      <c r="P108" s="1"/>
    </row>
    <row r="109" spans="1:1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</sheetData>
  <mergeCells count="9">
    <mergeCell ref="R11:W11"/>
    <mergeCell ref="R12:W12"/>
    <mergeCell ref="R13:W13"/>
    <mergeCell ref="A94:P94"/>
    <mergeCell ref="A12:P13"/>
    <mergeCell ref="A16:F16"/>
    <mergeCell ref="I16:N16"/>
    <mergeCell ref="A14:P14"/>
    <mergeCell ref="A15:P15"/>
  </mergeCells>
  <printOptions horizontalCentered="1"/>
  <pageMargins left="0.23622047244094491" right="0.23622047244094491" top="0.35433070866141736" bottom="0.35433070866141736" header="0.31496062992125984" footer="0.31496062992125984"/>
  <pageSetup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77"/>
  <sheetViews>
    <sheetView topLeftCell="A16" zoomScale="85" zoomScaleNormal="85" workbookViewId="0">
      <selection activeCell="J42" sqref="J42"/>
    </sheetView>
  </sheetViews>
  <sheetFormatPr baseColWidth="10" defaultRowHeight="15" x14ac:dyDescent="0.25"/>
  <cols>
    <col min="3" max="3" width="15.42578125" customWidth="1"/>
    <col min="4" max="4" width="18.5703125" customWidth="1"/>
    <col min="5" max="5" width="15" customWidth="1"/>
    <col min="6" max="6" width="18.7109375" customWidth="1"/>
    <col min="7" max="7" width="20" customWidth="1"/>
    <col min="8" max="8" width="18.5703125" customWidth="1"/>
    <col min="9" max="9" width="16" customWidth="1"/>
    <col min="10" max="10" width="13.42578125" customWidth="1"/>
    <col min="11" max="11" width="18.5703125" customWidth="1"/>
  </cols>
  <sheetData>
    <row r="1" spans="1:11" ht="11.25" customHeight="1" x14ac:dyDescent="0.25"/>
    <row r="2" spans="1:11" ht="9" customHeight="1" x14ac:dyDescent="0.25">
      <c r="A2" s="1" t="s">
        <v>441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9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8.25" customHeight="1" thickBo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27.75" customHeight="1" x14ac:dyDescent="0.35">
      <c r="A9" s="206" t="s">
        <v>434</v>
      </c>
      <c r="B9" s="207"/>
      <c r="C9" s="207"/>
      <c r="D9" s="207"/>
      <c r="E9" s="207"/>
      <c r="F9" s="207"/>
      <c r="G9" s="207"/>
      <c r="H9" s="207"/>
      <c r="I9" s="207"/>
      <c r="J9" s="207"/>
      <c r="K9" s="208"/>
    </row>
    <row r="10" spans="1:11" ht="28.5" customHeight="1" x14ac:dyDescent="0.35">
      <c r="A10" s="218" t="s">
        <v>435</v>
      </c>
      <c r="B10" s="219"/>
      <c r="C10" s="219"/>
      <c r="D10" s="219"/>
      <c r="E10" s="219"/>
      <c r="F10" s="219"/>
      <c r="G10" s="219"/>
      <c r="H10" s="219"/>
      <c r="I10" s="219"/>
      <c r="J10" s="219"/>
      <c r="K10" s="220"/>
    </row>
    <row r="11" spans="1:11" ht="21.75" customHeight="1" x14ac:dyDescent="0.35">
      <c r="A11" s="218" t="s">
        <v>433</v>
      </c>
      <c r="B11" s="219"/>
      <c r="C11" s="219"/>
      <c r="D11" s="219"/>
      <c r="E11" s="219"/>
      <c r="F11" s="219"/>
      <c r="G11" s="219"/>
      <c r="H11" s="219"/>
      <c r="I11" s="219"/>
      <c r="J11" s="219"/>
      <c r="K11" s="220"/>
    </row>
    <row r="12" spans="1:11" ht="21" x14ac:dyDescent="0.35">
      <c r="A12" s="209" t="s">
        <v>468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1"/>
    </row>
    <row r="13" spans="1:11" ht="21.75" thickBot="1" x14ac:dyDescent="0.4">
      <c r="A13" s="212" t="s">
        <v>0</v>
      </c>
      <c r="B13" s="213"/>
      <c r="C13" s="213"/>
      <c r="D13" s="213"/>
      <c r="E13" s="213"/>
      <c r="F13" s="213"/>
      <c r="G13" s="213"/>
      <c r="H13" s="213"/>
      <c r="I13" s="213"/>
      <c r="J13" s="213"/>
      <c r="K13" s="214"/>
    </row>
    <row r="14" spans="1:11" ht="123.75" customHeight="1" thickBot="1" x14ac:dyDescent="0.3">
      <c r="A14" s="215" t="s">
        <v>151</v>
      </c>
      <c r="B14" s="216"/>
      <c r="C14" s="216"/>
      <c r="D14" s="217"/>
      <c r="E14" s="149" t="s">
        <v>456</v>
      </c>
      <c r="F14" s="149" t="s">
        <v>152</v>
      </c>
      <c r="G14" s="149" t="s">
        <v>153</v>
      </c>
      <c r="H14" s="149" t="s">
        <v>154</v>
      </c>
      <c r="I14" s="149" t="s">
        <v>155</v>
      </c>
      <c r="J14" s="149" t="s">
        <v>156</v>
      </c>
      <c r="K14" s="149" t="s">
        <v>157</v>
      </c>
    </row>
    <row r="15" spans="1:11" x14ac:dyDescent="0.25">
      <c r="A15" s="7"/>
      <c r="B15" s="10"/>
      <c r="C15" s="10"/>
      <c r="D15" s="11"/>
      <c r="E15" s="4"/>
      <c r="F15" s="4"/>
      <c r="G15" s="4"/>
      <c r="H15" s="4"/>
      <c r="I15" s="4"/>
      <c r="J15" s="4"/>
      <c r="K15" s="4"/>
    </row>
    <row r="16" spans="1:11" x14ac:dyDescent="0.25">
      <c r="A16" s="83" t="s">
        <v>158</v>
      </c>
      <c r="B16" s="76"/>
      <c r="C16" s="76"/>
      <c r="D16" s="77"/>
      <c r="E16" s="120">
        <f>E17+E20</f>
        <v>0</v>
      </c>
      <c r="F16" s="120">
        <f t="shared" ref="F16:K16" si="0">F17+F20</f>
        <v>0</v>
      </c>
      <c r="G16" s="120">
        <f t="shared" si="0"/>
        <v>0</v>
      </c>
      <c r="H16" s="120">
        <f t="shared" si="0"/>
        <v>0</v>
      </c>
      <c r="I16" s="120">
        <f t="shared" si="0"/>
        <v>0</v>
      </c>
      <c r="J16" s="120">
        <f t="shared" si="0"/>
        <v>0</v>
      </c>
      <c r="K16" s="120">
        <f t="shared" si="0"/>
        <v>0</v>
      </c>
    </row>
    <row r="17" spans="1:11" x14ac:dyDescent="0.25">
      <c r="A17" s="96" t="s">
        <v>159</v>
      </c>
      <c r="B17" s="97"/>
      <c r="C17" s="97"/>
      <c r="D17" s="98"/>
      <c r="E17" s="126">
        <f>SUM(E18:E20)</f>
        <v>0</v>
      </c>
      <c r="F17" s="126">
        <f>F18+F19</f>
        <v>0</v>
      </c>
      <c r="G17" s="126">
        <f>G18+G19</f>
        <v>0</v>
      </c>
      <c r="H17" s="126">
        <f>H18+H19</f>
        <v>0</v>
      </c>
      <c r="I17" s="126">
        <f>E17+F17+G17+H17</f>
        <v>0</v>
      </c>
      <c r="J17" s="126">
        <f>J18+J19</f>
        <v>0</v>
      </c>
      <c r="K17" s="126">
        <f>K18+K19</f>
        <v>0</v>
      </c>
    </row>
    <row r="18" spans="1:11" x14ac:dyDescent="0.25">
      <c r="A18" s="78" t="s">
        <v>160</v>
      </c>
      <c r="B18" s="79"/>
      <c r="C18" s="79"/>
      <c r="D18" s="80"/>
      <c r="E18" s="120">
        <v>0</v>
      </c>
      <c r="F18" s="120">
        <v>0</v>
      </c>
      <c r="G18" s="120">
        <v>0</v>
      </c>
      <c r="H18" s="120">
        <v>0</v>
      </c>
      <c r="I18" s="120">
        <f>E18+F18-G18+H18</f>
        <v>0</v>
      </c>
      <c r="J18" s="120">
        <v>0</v>
      </c>
      <c r="K18" s="120">
        <v>0</v>
      </c>
    </row>
    <row r="19" spans="1:11" x14ac:dyDescent="0.25">
      <c r="A19" s="78" t="s">
        <v>161</v>
      </c>
      <c r="B19" s="79"/>
      <c r="C19" s="79"/>
      <c r="D19" s="80"/>
      <c r="E19" s="120">
        <v>0</v>
      </c>
      <c r="F19" s="120">
        <v>0</v>
      </c>
      <c r="G19" s="120">
        <v>0</v>
      </c>
      <c r="H19" s="120">
        <v>0</v>
      </c>
      <c r="I19" s="120">
        <f t="shared" ref="I19:I20" si="1">E19+F19-G19+H19</f>
        <v>0</v>
      </c>
      <c r="J19" s="120">
        <v>0</v>
      </c>
      <c r="K19" s="120">
        <v>0</v>
      </c>
    </row>
    <row r="20" spans="1:11" x14ac:dyDescent="0.25">
      <c r="A20" s="99" t="s">
        <v>162</v>
      </c>
      <c r="B20" s="61"/>
      <c r="C20" s="61"/>
      <c r="D20" s="100"/>
      <c r="E20" s="120">
        <v>0</v>
      </c>
      <c r="F20" s="120">
        <v>0</v>
      </c>
      <c r="G20" s="120">
        <v>0</v>
      </c>
      <c r="H20" s="120">
        <v>0</v>
      </c>
      <c r="I20" s="120">
        <f t="shared" si="1"/>
        <v>0</v>
      </c>
      <c r="J20" s="120">
        <v>0</v>
      </c>
      <c r="K20" s="120">
        <v>0</v>
      </c>
    </row>
    <row r="21" spans="1:11" x14ac:dyDescent="0.25">
      <c r="A21" s="96" t="s">
        <v>163</v>
      </c>
      <c r="B21" s="59"/>
      <c r="C21" s="59"/>
      <c r="D21" s="60"/>
      <c r="E21" s="126">
        <f>SUM(E22:E24)</f>
        <v>0</v>
      </c>
      <c r="F21" s="126">
        <f t="shared" ref="F21:K21" si="2">SUM(F22:F24)</f>
        <v>0</v>
      </c>
      <c r="G21" s="126">
        <f t="shared" si="2"/>
        <v>0</v>
      </c>
      <c r="H21" s="126">
        <f t="shared" si="2"/>
        <v>0</v>
      </c>
      <c r="I21" s="126">
        <f>SUM(I22:I24)</f>
        <v>0</v>
      </c>
      <c r="J21" s="126">
        <f t="shared" si="2"/>
        <v>0</v>
      </c>
      <c r="K21" s="126">
        <f t="shared" si="2"/>
        <v>0</v>
      </c>
    </row>
    <row r="22" spans="1:11" x14ac:dyDescent="0.25">
      <c r="A22" s="78" t="s">
        <v>160</v>
      </c>
      <c r="B22" s="79"/>
      <c r="C22" s="79"/>
      <c r="D22" s="80"/>
      <c r="E22" s="120">
        <v>0</v>
      </c>
      <c r="F22" s="120">
        <v>0</v>
      </c>
      <c r="G22" s="120">
        <v>0</v>
      </c>
      <c r="H22" s="120">
        <v>0</v>
      </c>
      <c r="I22" s="120">
        <f>E22+F22-G22+H22</f>
        <v>0</v>
      </c>
      <c r="J22" s="120">
        <v>0</v>
      </c>
      <c r="K22" s="120">
        <v>0</v>
      </c>
    </row>
    <row r="23" spans="1:11" x14ac:dyDescent="0.25">
      <c r="A23" s="78" t="s">
        <v>161</v>
      </c>
      <c r="B23" s="79"/>
      <c r="C23" s="79"/>
      <c r="D23" s="80"/>
      <c r="E23" s="120">
        <v>0</v>
      </c>
      <c r="F23" s="120">
        <v>0</v>
      </c>
      <c r="G23" s="120">
        <v>0</v>
      </c>
      <c r="H23" s="120">
        <v>0</v>
      </c>
      <c r="I23" s="120">
        <f t="shared" ref="I23:I24" si="3">E23+F23-G23+H23</f>
        <v>0</v>
      </c>
      <c r="J23" s="120">
        <v>0</v>
      </c>
      <c r="K23" s="120">
        <v>0</v>
      </c>
    </row>
    <row r="24" spans="1:11" x14ac:dyDescent="0.25">
      <c r="A24" s="78" t="s">
        <v>162</v>
      </c>
      <c r="B24" s="79"/>
      <c r="C24" s="79"/>
      <c r="D24" s="80"/>
      <c r="E24" s="120">
        <v>0</v>
      </c>
      <c r="F24" s="120">
        <v>0</v>
      </c>
      <c r="G24" s="120">
        <v>0</v>
      </c>
      <c r="H24" s="120">
        <v>0</v>
      </c>
      <c r="I24" s="120">
        <f t="shared" si="3"/>
        <v>0</v>
      </c>
      <c r="J24" s="120">
        <v>0</v>
      </c>
      <c r="K24" s="120">
        <v>0</v>
      </c>
    </row>
    <row r="25" spans="1:11" x14ac:dyDescent="0.25">
      <c r="A25" s="78"/>
      <c r="B25" s="79"/>
      <c r="C25" s="79"/>
      <c r="D25" s="80"/>
      <c r="E25" s="120"/>
      <c r="F25" s="120"/>
      <c r="G25" s="120"/>
      <c r="H25" s="120"/>
      <c r="I25" s="120"/>
      <c r="J25" s="120"/>
      <c r="K25" s="120"/>
    </row>
    <row r="26" spans="1:11" x14ac:dyDescent="0.25">
      <c r="A26" s="75" t="s">
        <v>164</v>
      </c>
      <c r="B26" s="76"/>
      <c r="C26" s="76"/>
      <c r="D26" s="77"/>
      <c r="E26" s="119">
        <v>4007530.14</v>
      </c>
      <c r="F26" s="120">
        <v>0</v>
      </c>
      <c r="G26" s="120">
        <v>0</v>
      </c>
      <c r="H26" s="120">
        <v>0</v>
      </c>
      <c r="I26" s="119">
        <v>9044543.4700000007</v>
      </c>
      <c r="J26" s="120">
        <v>0</v>
      </c>
      <c r="K26" s="120">
        <v>0</v>
      </c>
    </row>
    <row r="27" spans="1:11" x14ac:dyDescent="0.25">
      <c r="A27" s="101"/>
      <c r="B27" s="79"/>
      <c r="C27" s="79"/>
      <c r="D27" s="80"/>
      <c r="E27" s="120"/>
      <c r="F27" s="120"/>
      <c r="G27" s="120"/>
      <c r="H27" s="120"/>
      <c r="I27" s="120"/>
      <c r="J27" s="120"/>
      <c r="K27" s="120"/>
    </row>
    <row r="28" spans="1:11" x14ac:dyDescent="0.25">
      <c r="A28" s="101"/>
      <c r="B28" s="79"/>
      <c r="C28" s="79"/>
      <c r="D28" s="80"/>
      <c r="E28" s="120"/>
      <c r="F28" s="120"/>
      <c r="G28" s="120"/>
      <c r="H28" s="120"/>
      <c r="I28" s="120"/>
      <c r="J28" s="120"/>
      <c r="K28" s="120"/>
    </row>
    <row r="29" spans="1:11" x14ac:dyDescent="0.25">
      <c r="A29" s="83" t="s">
        <v>166</v>
      </c>
      <c r="B29" s="76"/>
      <c r="C29" s="76"/>
      <c r="D29" s="77"/>
      <c r="E29" s="127">
        <f>E16+E26</f>
        <v>4007530.14</v>
      </c>
      <c r="F29" s="120">
        <v>0</v>
      </c>
      <c r="G29" s="120">
        <v>0</v>
      </c>
      <c r="H29" s="120">
        <f t="shared" ref="H29:K29" si="4">H16+H26</f>
        <v>0</v>
      </c>
      <c r="I29" s="120">
        <f t="shared" si="4"/>
        <v>9044543.4700000007</v>
      </c>
      <c r="J29" s="120">
        <f t="shared" si="4"/>
        <v>0</v>
      </c>
      <c r="K29" s="120">
        <f t="shared" si="4"/>
        <v>0</v>
      </c>
    </row>
    <row r="30" spans="1:11" x14ac:dyDescent="0.25">
      <c r="A30" s="78"/>
      <c r="B30" s="79"/>
      <c r="C30" s="79"/>
      <c r="D30" s="80"/>
      <c r="E30" s="123"/>
      <c r="F30" s="123"/>
      <c r="G30" s="123"/>
      <c r="H30" s="123"/>
      <c r="I30" s="123"/>
      <c r="J30" s="123"/>
      <c r="K30" s="123"/>
    </row>
    <row r="31" spans="1:11" x14ac:dyDescent="0.25">
      <c r="A31" s="78" t="s">
        <v>165</v>
      </c>
      <c r="B31" s="79"/>
      <c r="C31" s="79"/>
      <c r="D31" s="80"/>
      <c r="E31" s="120">
        <v>0</v>
      </c>
      <c r="F31" s="120">
        <v>0</v>
      </c>
      <c r="G31" s="120">
        <v>0</v>
      </c>
      <c r="H31" s="120">
        <v>0</v>
      </c>
      <c r="I31" s="120">
        <v>0</v>
      </c>
      <c r="J31" s="120">
        <v>0</v>
      </c>
      <c r="K31" s="120">
        <v>0</v>
      </c>
    </row>
    <row r="32" spans="1:11" x14ac:dyDescent="0.25">
      <c r="A32" s="78" t="s">
        <v>167</v>
      </c>
      <c r="B32" s="79"/>
      <c r="C32" s="79"/>
      <c r="D32" s="80"/>
      <c r="E32" s="120"/>
      <c r="F32" s="120"/>
      <c r="G32" s="120"/>
      <c r="H32" s="120"/>
      <c r="I32" s="120"/>
      <c r="J32" s="120"/>
      <c r="K32" s="120"/>
    </row>
    <row r="33" spans="1:11" x14ac:dyDescent="0.25">
      <c r="A33" s="78" t="s">
        <v>168</v>
      </c>
      <c r="B33" s="79"/>
      <c r="C33" s="79"/>
      <c r="D33" s="80"/>
      <c r="E33" s="120"/>
      <c r="F33" s="120"/>
      <c r="G33" s="120"/>
      <c r="H33" s="120"/>
      <c r="I33" s="120"/>
      <c r="J33" s="120"/>
      <c r="K33" s="120"/>
    </row>
    <row r="34" spans="1:11" x14ac:dyDescent="0.25">
      <c r="A34" s="78" t="s">
        <v>169</v>
      </c>
      <c r="B34" s="79"/>
      <c r="C34" s="79"/>
      <c r="D34" s="80"/>
      <c r="E34" s="120"/>
      <c r="F34" s="120"/>
      <c r="G34" s="120"/>
      <c r="H34" s="120"/>
      <c r="I34" s="120"/>
      <c r="J34" s="120"/>
      <c r="K34" s="120"/>
    </row>
    <row r="35" spans="1:11" x14ac:dyDescent="0.25">
      <c r="A35" s="78" t="s">
        <v>170</v>
      </c>
      <c r="B35" s="79"/>
      <c r="C35" s="79"/>
      <c r="D35" s="80"/>
      <c r="E35" s="120">
        <v>0</v>
      </c>
      <c r="F35" s="120">
        <v>0</v>
      </c>
      <c r="G35" s="120">
        <v>0</v>
      </c>
      <c r="H35" s="120">
        <v>0</v>
      </c>
      <c r="I35" s="120">
        <v>0</v>
      </c>
      <c r="J35" s="120">
        <v>0</v>
      </c>
      <c r="K35" s="120">
        <v>0</v>
      </c>
    </row>
    <row r="36" spans="1:11" x14ac:dyDescent="0.25">
      <c r="A36" s="78" t="s">
        <v>171</v>
      </c>
      <c r="B36" s="79"/>
      <c r="C36" s="79"/>
      <c r="D36" s="80"/>
      <c r="E36" s="120"/>
      <c r="F36" s="120"/>
      <c r="G36" s="120"/>
      <c r="H36" s="120"/>
      <c r="I36" s="120"/>
      <c r="J36" s="120"/>
      <c r="K36" s="120"/>
    </row>
    <row r="37" spans="1:11" x14ac:dyDescent="0.25">
      <c r="A37" s="78" t="s">
        <v>172</v>
      </c>
      <c r="B37" s="79"/>
      <c r="C37" s="79"/>
      <c r="D37" s="80"/>
      <c r="E37" s="120"/>
      <c r="F37" s="120"/>
      <c r="G37" s="120"/>
      <c r="H37" s="120"/>
      <c r="I37" s="120"/>
      <c r="J37" s="120"/>
      <c r="K37" s="120"/>
    </row>
    <row r="38" spans="1:11" x14ac:dyDescent="0.25">
      <c r="A38" s="78" t="s">
        <v>173</v>
      </c>
      <c r="B38" s="79"/>
      <c r="C38" s="79"/>
      <c r="D38" s="80"/>
      <c r="E38" s="120"/>
      <c r="F38" s="120"/>
      <c r="G38" s="120"/>
      <c r="H38" s="120"/>
      <c r="I38" s="120"/>
      <c r="J38" s="120"/>
      <c r="K38" s="120"/>
    </row>
    <row r="39" spans="1:11" x14ac:dyDescent="0.25">
      <c r="A39" s="67"/>
      <c r="B39" s="1"/>
      <c r="C39" s="1"/>
      <c r="D39" s="1"/>
      <c r="E39" s="1"/>
      <c r="F39" s="1"/>
      <c r="G39" s="1"/>
      <c r="H39" s="1"/>
      <c r="I39" s="1"/>
      <c r="J39" s="1"/>
      <c r="K39" s="68"/>
    </row>
    <row r="40" spans="1:11" x14ac:dyDescent="0.25">
      <c r="A40" s="67"/>
      <c r="B40" s="1"/>
      <c r="C40" s="1"/>
      <c r="D40" s="1"/>
      <c r="E40" s="1"/>
      <c r="F40" s="1"/>
      <c r="G40" s="1"/>
      <c r="H40" s="1"/>
      <c r="I40" s="1"/>
      <c r="J40" s="1"/>
      <c r="K40" s="68"/>
    </row>
    <row r="41" spans="1:11" ht="45" customHeight="1" x14ac:dyDescent="0.25">
      <c r="A41" s="205" t="s">
        <v>174</v>
      </c>
      <c r="B41" s="205"/>
      <c r="C41" s="205"/>
      <c r="D41" s="63" t="s">
        <v>175</v>
      </c>
      <c r="E41" s="63" t="s">
        <v>176</v>
      </c>
      <c r="F41" s="63" t="s">
        <v>177</v>
      </c>
      <c r="G41" s="63" t="s">
        <v>178</v>
      </c>
      <c r="H41" s="63" t="s">
        <v>179</v>
      </c>
      <c r="I41" s="1"/>
      <c r="J41" s="1"/>
      <c r="K41" s="68"/>
    </row>
    <row r="42" spans="1:11" x14ac:dyDescent="0.25">
      <c r="A42" s="78"/>
      <c r="B42" s="79"/>
      <c r="C42" s="80"/>
      <c r="D42" s="2"/>
      <c r="E42" s="2"/>
      <c r="F42" s="2"/>
      <c r="G42" s="2"/>
      <c r="H42" s="2"/>
      <c r="I42" s="1"/>
      <c r="J42" s="1"/>
      <c r="K42" s="68"/>
    </row>
    <row r="43" spans="1:11" x14ac:dyDescent="0.25">
      <c r="A43" s="78" t="s">
        <v>180</v>
      </c>
      <c r="B43" s="79"/>
      <c r="C43" s="80"/>
      <c r="D43" s="120">
        <v>0</v>
      </c>
      <c r="E43" s="120">
        <v>0</v>
      </c>
      <c r="F43" s="120">
        <v>0</v>
      </c>
      <c r="G43" s="120">
        <v>0</v>
      </c>
      <c r="H43" s="120">
        <v>0</v>
      </c>
      <c r="I43" s="1"/>
      <c r="J43" s="1"/>
      <c r="K43" s="68"/>
    </row>
    <row r="44" spans="1:11" x14ac:dyDescent="0.25">
      <c r="A44" s="78" t="s">
        <v>181</v>
      </c>
      <c r="B44" s="79"/>
      <c r="C44" s="80"/>
      <c r="D44" s="123"/>
      <c r="E44" s="123"/>
      <c r="F44" s="123"/>
      <c r="G44" s="123"/>
      <c r="H44" s="123"/>
      <c r="I44" s="1"/>
      <c r="J44" s="1"/>
      <c r="K44" s="68"/>
    </row>
    <row r="45" spans="1:11" x14ac:dyDescent="0.25">
      <c r="A45" s="78" t="s">
        <v>182</v>
      </c>
      <c r="B45" s="79"/>
      <c r="C45" s="80"/>
      <c r="D45" s="123"/>
      <c r="E45" s="123"/>
      <c r="F45" s="123"/>
      <c r="G45" s="123"/>
      <c r="H45" s="123"/>
      <c r="I45" s="1"/>
      <c r="J45" s="1"/>
      <c r="K45" s="68"/>
    </row>
    <row r="46" spans="1:11" x14ac:dyDescent="0.25">
      <c r="A46" s="78" t="s">
        <v>183</v>
      </c>
      <c r="B46" s="79"/>
      <c r="C46" s="80"/>
      <c r="D46" s="123"/>
      <c r="E46" s="123"/>
      <c r="F46" s="123"/>
      <c r="G46" s="123"/>
      <c r="H46" s="123"/>
      <c r="I46" s="10"/>
      <c r="J46" s="10"/>
      <c r="K46" s="1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25">
      <c r="A48" s="189" t="s">
        <v>233</v>
      </c>
      <c r="B48" s="189"/>
      <c r="C48" s="189"/>
      <c r="D48" s="189"/>
      <c r="E48" s="189"/>
      <c r="F48" s="189"/>
      <c r="G48" s="189"/>
      <c r="H48" s="189"/>
      <c r="I48" s="189"/>
      <c r="J48" s="189"/>
      <c r="K48" s="189"/>
    </row>
    <row r="49" spans="1:11" x14ac:dyDescent="0.25">
      <c r="A49" s="105"/>
      <c r="B49" s="105"/>
      <c r="C49" s="105"/>
      <c r="D49" s="105"/>
      <c r="E49" s="105"/>
      <c r="F49" s="105"/>
      <c r="G49" s="105"/>
      <c r="H49" s="105"/>
      <c r="I49" s="105"/>
      <c r="J49" s="105"/>
      <c r="K49" s="105"/>
    </row>
    <row r="50" spans="1:11" x14ac:dyDescent="0.25">
      <c r="A50" s="105"/>
      <c r="B50" s="105"/>
      <c r="C50" s="105"/>
      <c r="D50" s="105"/>
      <c r="E50" s="105"/>
      <c r="F50" s="105"/>
      <c r="G50" s="105"/>
      <c r="H50" s="105"/>
      <c r="I50" s="105"/>
      <c r="J50" s="105"/>
      <c r="K50" s="105"/>
    </row>
    <row r="51" spans="1:11" x14ac:dyDescent="0.25">
      <c r="A51" s="105"/>
      <c r="B51" s="105"/>
      <c r="C51" s="105"/>
      <c r="D51" s="105"/>
      <c r="E51" s="105"/>
      <c r="F51" s="105"/>
      <c r="G51" s="105"/>
      <c r="H51" s="105"/>
      <c r="I51" s="105"/>
      <c r="J51" s="105"/>
      <c r="K51" s="105"/>
    </row>
    <row r="52" spans="1:11" x14ac:dyDescent="0.25">
      <c r="A52" s="105"/>
      <c r="B52" s="105"/>
      <c r="C52" s="105"/>
      <c r="D52" s="105"/>
      <c r="E52" s="105"/>
      <c r="F52" s="105"/>
      <c r="G52" s="105"/>
      <c r="H52" s="105"/>
      <c r="I52" s="105"/>
      <c r="J52" s="105"/>
      <c r="K52" s="105"/>
    </row>
    <row r="53" spans="1:11" x14ac:dyDescent="0.25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</row>
    <row r="54" spans="1:11" x14ac:dyDescent="0.25">
      <c r="A54" s="105"/>
      <c r="B54" s="105"/>
      <c r="C54" s="105"/>
      <c r="D54" s="105"/>
      <c r="E54" s="105"/>
      <c r="F54" s="105"/>
      <c r="G54" s="105"/>
      <c r="H54" s="105"/>
      <c r="I54" s="105"/>
      <c r="J54" s="105"/>
      <c r="K54" s="105"/>
    </row>
    <row r="55" spans="1:11" ht="14.2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</row>
  </sheetData>
  <mergeCells count="8">
    <mergeCell ref="A48:K48"/>
    <mergeCell ref="A41:C41"/>
    <mergeCell ref="A9:K9"/>
    <mergeCell ref="A12:K12"/>
    <mergeCell ref="A13:K13"/>
    <mergeCell ref="A14:D14"/>
    <mergeCell ref="A11:K11"/>
    <mergeCell ref="A10:K10"/>
  </mergeCells>
  <printOptions horizontalCentered="1"/>
  <pageMargins left="0.31496062992125984" right="0.31496062992125984" top="0.35433070866141736" bottom="0.35433070866141736" header="0.31496062992125984" footer="0.31496062992125984"/>
  <pageSetup scale="55" orientation="portrait" r:id="rId1"/>
  <ignoredErrors>
    <ignoredError sqref="I17 I21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45"/>
  <sheetViews>
    <sheetView topLeftCell="A4" zoomScale="78" zoomScaleNormal="78" workbookViewId="0">
      <selection activeCell="K28" sqref="K28"/>
    </sheetView>
  </sheetViews>
  <sheetFormatPr baseColWidth="10" defaultRowHeight="15" x14ac:dyDescent="0.25"/>
  <cols>
    <col min="1" max="1" width="2.42578125" customWidth="1"/>
    <col min="2" max="2" width="35.42578125" customWidth="1"/>
    <col min="4" max="4" width="15.85546875" customWidth="1"/>
    <col min="5" max="5" width="15.5703125" customWidth="1"/>
    <col min="6" max="6" width="23" customWidth="1"/>
    <col min="7" max="7" width="22" customWidth="1"/>
    <col min="8" max="8" width="27.42578125" customWidth="1"/>
    <col min="9" max="9" width="18.42578125" customWidth="1"/>
    <col min="11" max="11" width="18.5703125" customWidth="1"/>
    <col min="12" max="12" width="26.5703125" customWidth="1"/>
  </cols>
  <sheetData>
    <row r="1" spans="2:12" ht="9" customHeight="1" x14ac:dyDescent="0.25"/>
    <row r="2" spans="2:12" ht="7.5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ht="10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ht="12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2:12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2:12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2:12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51" customHeight="1" x14ac:dyDescent="0.35">
      <c r="B9" s="221" t="s">
        <v>437</v>
      </c>
      <c r="C9" s="222"/>
      <c r="D9" s="222"/>
      <c r="E9" s="222"/>
      <c r="F9" s="222"/>
      <c r="G9" s="222"/>
      <c r="H9" s="222"/>
      <c r="I9" s="222"/>
      <c r="J9" s="222"/>
      <c r="K9" s="222"/>
      <c r="L9" s="223"/>
    </row>
    <row r="10" spans="2:12" ht="23.25" customHeight="1" x14ac:dyDescent="0.35">
      <c r="B10" s="145"/>
      <c r="C10" s="147"/>
      <c r="D10" s="147"/>
      <c r="E10" s="147"/>
      <c r="F10" s="147"/>
      <c r="G10" s="147" t="s">
        <v>436</v>
      </c>
      <c r="H10" s="147"/>
      <c r="I10" s="147"/>
      <c r="J10" s="147"/>
      <c r="K10" s="147"/>
      <c r="L10" s="148"/>
    </row>
    <row r="11" spans="2:12" x14ac:dyDescent="0.25">
      <c r="B11" s="224" t="s">
        <v>468</v>
      </c>
      <c r="C11" s="225"/>
      <c r="D11" s="225"/>
      <c r="E11" s="225"/>
      <c r="F11" s="225"/>
      <c r="G11" s="225"/>
      <c r="H11" s="225"/>
      <c r="I11" s="225"/>
      <c r="J11" s="225"/>
      <c r="K11" s="225"/>
      <c r="L11" s="226"/>
    </row>
    <row r="12" spans="2:12" x14ac:dyDescent="0.25">
      <c r="B12" s="227" t="s">
        <v>7</v>
      </c>
      <c r="C12" s="228"/>
      <c r="D12" s="228"/>
      <c r="E12" s="228"/>
      <c r="F12" s="228"/>
      <c r="G12" s="228"/>
      <c r="H12" s="228"/>
      <c r="I12" s="228"/>
      <c r="J12" s="228"/>
      <c r="K12" s="228"/>
      <c r="L12" s="229"/>
    </row>
    <row r="13" spans="2:12" ht="70.5" customHeight="1" x14ac:dyDescent="0.25">
      <c r="B13" s="146" t="s">
        <v>184</v>
      </c>
      <c r="C13" s="146" t="s">
        <v>185</v>
      </c>
      <c r="D13" s="146" t="s">
        <v>186</v>
      </c>
      <c r="E13" s="146" t="s">
        <v>187</v>
      </c>
      <c r="F13" s="146" t="s">
        <v>188</v>
      </c>
      <c r="G13" s="146" t="s">
        <v>189</v>
      </c>
      <c r="H13" s="146" t="s">
        <v>190</v>
      </c>
      <c r="I13" s="146" t="s">
        <v>469</v>
      </c>
      <c r="J13" s="146" t="s">
        <v>191</v>
      </c>
      <c r="K13" s="146" t="s">
        <v>470</v>
      </c>
      <c r="L13" s="146" t="s">
        <v>471</v>
      </c>
    </row>
    <row r="14" spans="2:12" ht="15.75" x14ac:dyDescent="0.25">
      <c r="B14" s="28" t="s">
        <v>192</v>
      </c>
      <c r="C14" s="47"/>
      <c r="D14" s="47"/>
      <c r="E14" s="47"/>
      <c r="F14" s="128">
        <f>SUM(F15:F18)</f>
        <v>0</v>
      </c>
      <c r="G14" s="128">
        <f>SUM(G15:G18)</f>
        <v>0</v>
      </c>
      <c r="H14" s="128">
        <f>SUM(H15:H18)</f>
        <v>0</v>
      </c>
      <c r="I14" s="128">
        <f>SUM(I15:I18)</f>
        <v>0</v>
      </c>
      <c r="J14" s="26"/>
      <c r="K14" s="26">
        <f>SUM(K15:K18)</f>
        <v>0</v>
      </c>
      <c r="L14" s="26">
        <f>F14-K14</f>
        <v>0</v>
      </c>
    </row>
    <row r="15" spans="2:12" ht="15.75" x14ac:dyDescent="0.25">
      <c r="B15" s="29" t="s">
        <v>8</v>
      </c>
      <c r="C15" s="66" t="s">
        <v>413</v>
      </c>
      <c r="D15" s="66" t="s">
        <v>413</v>
      </c>
      <c r="E15" s="66" t="s">
        <v>413</v>
      </c>
      <c r="F15" s="128">
        <v>0</v>
      </c>
      <c r="G15" s="128">
        <v>0</v>
      </c>
      <c r="H15" s="128">
        <v>0</v>
      </c>
      <c r="I15" s="128">
        <v>0</v>
      </c>
      <c r="J15" s="66" t="s">
        <v>413</v>
      </c>
      <c r="K15" s="128">
        <v>0</v>
      </c>
      <c r="L15" s="128">
        <f>F15-H15</f>
        <v>0</v>
      </c>
    </row>
    <row r="16" spans="2:12" ht="15.75" x14ac:dyDescent="0.25">
      <c r="B16" s="29" t="s">
        <v>9</v>
      </c>
      <c r="C16" s="66" t="s">
        <v>413</v>
      </c>
      <c r="D16" s="66" t="s">
        <v>413</v>
      </c>
      <c r="E16" s="66" t="s">
        <v>413</v>
      </c>
      <c r="F16" s="128">
        <v>0</v>
      </c>
      <c r="G16" s="128">
        <v>0</v>
      </c>
      <c r="H16" s="128">
        <v>0</v>
      </c>
      <c r="I16" s="128">
        <v>0</v>
      </c>
      <c r="J16" s="66" t="s">
        <v>413</v>
      </c>
      <c r="K16" s="128">
        <v>0</v>
      </c>
      <c r="L16" s="128">
        <f t="shared" ref="L16:L18" si="0">F16-H16</f>
        <v>0</v>
      </c>
    </row>
    <row r="17" spans="2:12" ht="15.75" x14ac:dyDescent="0.25">
      <c r="B17" s="29" t="s">
        <v>10</v>
      </c>
      <c r="C17" s="66" t="s">
        <v>413</v>
      </c>
      <c r="D17" s="66" t="s">
        <v>413</v>
      </c>
      <c r="E17" s="66" t="s">
        <v>413</v>
      </c>
      <c r="F17" s="128">
        <v>0</v>
      </c>
      <c r="G17" s="128">
        <v>0</v>
      </c>
      <c r="H17" s="128">
        <v>0</v>
      </c>
      <c r="I17" s="128">
        <v>0</v>
      </c>
      <c r="J17" s="66" t="s">
        <v>413</v>
      </c>
      <c r="K17" s="128">
        <v>0</v>
      </c>
      <c r="L17" s="128">
        <f t="shared" si="0"/>
        <v>0</v>
      </c>
    </row>
    <row r="18" spans="2:12" ht="15.75" x14ac:dyDescent="0.25">
      <c r="B18" s="29" t="s">
        <v>11</v>
      </c>
      <c r="C18" s="66" t="s">
        <v>413</v>
      </c>
      <c r="D18" s="66" t="s">
        <v>413</v>
      </c>
      <c r="E18" s="66" t="s">
        <v>413</v>
      </c>
      <c r="F18" s="128">
        <v>0</v>
      </c>
      <c r="G18" s="128">
        <v>0</v>
      </c>
      <c r="H18" s="128">
        <v>0</v>
      </c>
      <c r="I18" s="128">
        <v>0</v>
      </c>
      <c r="J18" s="66" t="s">
        <v>413</v>
      </c>
      <c r="K18" s="128">
        <v>0</v>
      </c>
      <c r="L18" s="128">
        <f t="shared" si="0"/>
        <v>0</v>
      </c>
    </row>
    <row r="19" spans="2:12" ht="15.75" x14ac:dyDescent="0.25">
      <c r="B19" s="29" t="s">
        <v>12</v>
      </c>
      <c r="C19" s="2"/>
      <c r="D19" s="2"/>
      <c r="E19" s="2"/>
      <c r="F19" s="129"/>
      <c r="G19" s="129"/>
      <c r="H19" s="129"/>
      <c r="I19" s="129"/>
      <c r="J19" s="13"/>
      <c r="K19" s="129"/>
      <c r="L19" s="129"/>
    </row>
    <row r="20" spans="2:12" ht="15.75" x14ac:dyDescent="0.25">
      <c r="B20" s="28" t="s">
        <v>193</v>
      </c>
      <c r="C20" s="47"/>
      <c r="D20" s="47"/>
      <c r="E20" s="47"/>
      <c r="F20" s="128">
        <f>SUM(F21:F24)</f>
        <v>0</v>
      </c>
      <c r="G20" s="128">
        <f t="shared" ref="G20:I20" si="1">SUM(G21:G24)</f>
        <v>0</v>
      </c>
      <c r="H20" s="128">
        <f t="shared" si="1"/>
        <v>0</v>
      </c>
      <c r="I20" s="128">
        <f t="shared" si="1"/>
        <v>0</v>
      </c>
      <c r="J20" s="64"/>
      <c r="K20" s="128">
        <f>SUM(K21:K24)</f>
        <v>0</v>
      </c>
      <c r="L20" s="128">
        <f>SUM(L21:L24)</f>
        <v>0</v>
      </c>
    </row>
    <row r="21" spans="2:12" ht="15.75" x14ac:dyDescent="0.25">
      <c r="B21" s="29" t="s">
        <v>13</v>
      </c>
      <c r="C21" s="66" t="s">
        <v>413</v>
      </c>
      <c r="D21" s="66" t="s">
        <v>413</v>
      </c>
      <c r="E21" s="66" t="s">
        <v>413</v>
      </c>
      <c r="F21" s="128">
        <v>0</v>
      </c>
      <c r="G21" s="128">
        <v>0</v>
      </c>
      <c r="H21" s="128">
        <v>0</v>
      </c>
      <c r="I21" s="128">
        <v>0</v>
      </c>
      <c r="J21" s="66" t="s">
        <v>413</v>
      </c>
      <c r="K21" s="128">
        <v>0</v>
      </c>
      <c r="L21" s="128">
        <f>F21-H21</f>
        <v>0</v>
      </c>
    </row>
    <row r="22" spans="2:12" ht="15.75" x14ac:dyDescent="0.25">
      <c r="B22" s="29" t="s">
        <v>14</v>
      </c>
      <c r="C22" s="66" t="s">
        <v>413</v>
      </c>
      <c r="D22" s="66" t="s">
        <v>413</v>
      </c>
      <c r="E22" s="66" t="s">
        <v>413</v>
      </c>
      <c r="F22" s="128">
        <v>0</v>
      </c>
      <c r="G22" s="128">
        <v>0</v>
      </c>
      <c r="H22" s="128">
        <v>0</v>
      </c>
      <c r="I22" s="128">
        <v>0</v>
      </c>
      <c r="J22" s="66" t="s">
        <v>413</v>
      </c>
      <c r="K22" s="128">
        <v>0</v>
      </c>
      <c r="L22" s="128">
        <f t="shared" ref="L22:L24" si="2">F22-H22</f>
        <v>0</v>
      </c>
    </row>
    <row r="23" spans="2:12" ht="15.75" x14ac:dyDescent="0.25">
      <c r="B23" s="29" t="s">
        <v>15</v>
      </c>
      <c r="C23" s="66" t="s">
        <v>413</v>
      </c>
      <c r="D23" s="66" t="s">
        <v>413</v>
      </c>
      <c r="E23" s="66" t="s">
        <v>413</v>
      </c>
      <c r="F23" s="128">
        <v>0</v>
      </c>
      <c r="G23" s="128">
        <v>0</v>
      </c>
      <c r="H23" s="128">
        <v>0</v>
      </c>
      <c r="I23" s="128">
        <v>0</v>
      </c>
      <c r="J23" s="66" t="s">
        <v>413</v>
      </c>
      <c r="K23" s="128">
        <v>0</v>
      </c>
      <c r="L23" s="128">
        <f t="shared" si="2"/>
        <v>0</v>
      </c>
    </row>
    <row r="24" spans="2:12" ht="15.75" x14ac:dyDescent="0.25">
      <c r="B24" s="29" t="s">
        <v>16</v>
      </c>
      <c r="C24" s="66" t="s">
        <v>413</v>
      </c>
      <c r="D24" s="66" t="s">
        <v>413</v>
      </c>
      <c r="E24" s="66" t="s">
        <v>413</v>
      </c>
      <c r="F24" s="128">
        <v>0</v>
      </c>
      <c r="G24" s="128">
        <v>0</v>
      </c>
      <c r="H24" s="128">
        <v>0</v>
      </c>
      <c r="I24" s="128">
        <v>0</v>
      </c>
      <c r="J24" s="66" t="s">
        <v>413</v>
      </c>
      <c r="K24" s="128">
        <v>0</v>
      </c>
      <c r="L24" s="128">
        <f t="shared" si="2"/>
        <v>0</v>
      </c>
    </row>
    <row r="25" spans="2:12" ht="15.75" x14ac:dyDescent="0.25">
      <c r="B25" s="29" t="s">
        <v>12</v>
      </c>
      <c r="C25" s="2"/>
      <c r="D25" s="2"/>
      <c r="E25" s="2"/>
      <c r="F25" s="129"/>
      <c r="G25" s="129"/>
      <c r="H25" s="129"/>
      <c r="I25" s="129"/>
      <c r="J25" s="13"/>
      <c r="K25" s="129"/>
      <c r="L25" s="129"/>
    </row>
    <row r="26" spans="2:12" ht="31.5" x14ac:dyDescent="0.25">
      <c r="B26" s="28" t="s">
        <v>412</v>
      </c>
      <c r="C26" s="47"/>
      <c r="D26" s="47"/>
      <c r="E26" s="47"/>
      <c r="F26" s="128">
        <f>F14+F20</f>
        <v>0</v>
      </c>
      <c r="G26" s="128">
        <f>G14+G20</f>
        <v>0</v>
      </c>
      <c r="H26" s="128">
        <f>H14+H20</f>
        <v>0</v>
      </c>
      <c r="I26" s="128">
        <f>I14+I20</f>
        <v>0</v>
      </c>
      <c r="J26" s="64"/>
      <c r="K26" s="128">
        <f>K14+K20</f>
        <v>0</v>
      </c>
      <c r="L26" s="128">
        <f>L14+L20</f>
        <v>0</v>
      </c>
    </row>
    <row r="28" spans="2:12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2:12" x14ac:dyDescent="0.25">
      <c r="B29" s="230" t="s">
        <v>233</v>
      </c>
      <c r="C29" s="230"/>
      <c r="D29" s="230"/>
      <c r="E29" s="230"/>
      <c r="F29" s="230"/>
      <c r="G29" s="230"/>
      <c r="H29" s="230"/>
      <c r="I29" s="230"/>
      <c r="J29" s="230"/>
      <c r="K29" s="230"/>
      <c r="L29" s="230"/>
    </row>
    <row r="30" spans="2:12" x14ac:dyDescent="0.25">
      <c r="B30" s="156"/>
      <c r="C30" s="156"/>
      <c r="D30" s="156"/>
      <c r="E30" s="156"/>
      <c r="F30" s="156"/>
      <c r="G30" s="156"/>
      <c r="H30" s="156"/>
      <c r="I30" s="156"/>
      <c r="J30" s="156"/>
      <c r="K30" s="156"/>
      <c r="L30" s="156"/>
    </row>
    <row r="31" spans="2:12" x14ac:dyDescent="0.25"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</row>
    <row r="32" spans="2:12" x14ac:dyDescent="0.25">
      <c r="B32" s="156"/>
      <c r="C32" s="156"/>
      <c r="D32" s="156"/>
      <c r="E32" s="156"/>
      <c r="F32" s="156"/>
      <c r="G32" s="156"/>
      <c r="H32" s="156"/>
      <c r="I32" s="156"/>
      <c r="J32" s="156"/>
      <c r="K32" s="156"/>
      <c r="L32" s="156"/>
    </row>
    <row r="33" spans="2:12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2:12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2:12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2:12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2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2:12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2:12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2:12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</sheetData>
  <mergeCells count="4">
    <mergeCell ref="B9:L9"/>
    <mergeCell ref="B11:L11"/>
    <mergeCell ref="B12:L12"/>
    <mergeCell ref="B29:L29"/>
  </mergeCells>
  <printOptions horizontalCentered="1"/>
  <pageMargins left="0.23622047244094491" right="0.23622047244094491" top="0.74803149606299213" bottom="0.74803149606299213" header="0.31496062992125984" footer="0.31496062992125984"/>
  <pageSetup scale="5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81"/>
  <sheetViews>
    <sheetView topLeftCell="A13" zoomScaleNormal="100" workbookViewId="0">
      <selection activeCell="I17" sqref="I17"/>
    </sheetView>
  </sheetViews>
  <sheetFormatPr baseColWidth="10" defaultRowHeight="15" x14ac:dyDescent="0.25"/>
  <cols>
    <col min="1" max="1" width="70.5703125" customWidth="1"/>
    <col min="2" max="4" width="19.7109375" customWidth="1"/>
    <col min="5" max="5" width="12.7109375" customWidth="1"/>
    <col min="6" max="6" width="22.28515625" customWidth="1"/>
  </cols>
  <sheetData>
    <row r="1" spans="1:30" ht="7.5" customHeight="1" x14ac:dyDescent="0.25"/>
    <row r="2" spans="1:30" ht="12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3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30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3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3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30" ht="9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30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24" customHeight="1" x14ac:dyDescent="0.35">
      <c r="A9" s="221" t="s">
        <v>438</v>
      </c>
      <c r="B9" s="222"/>
      <c r="C9" s="222"/>
      <c r="D9" s="22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8.75" customHeight="1" x14ac:dyDescent="0.35">
      <c r="A10" s="238" t="s">
        <v>435</v>
      </c>
      <c r="B10" s="219"/>
      <c r="C10" s="219"/>
      <c r="D10" s="239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21" customHeight="1" x14ac:dyDescent="0.35">
      <c r="A11" s="238" t="s">
        <v>439</v>
      </c>
      <c r="B11" s="219"/>
      <c r="C11" s="219"/>
      <c r="D11" s="239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15" customHeight="1" x14ac:dyDescent="0.25">
      <c r="A12" s="231" t="s">
        <v>468</v>
      </c>
      <c r="B12" s="232"/>
      <c r="C12" s="232"/>
      <c r="D12" s="23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x14ac:dyDescent="0.25">
      <c r="A13" s="234" t="s">
        <v>7</v>
      </c>
      <c r="B13" s="235"/>
      <c r="C13" s="235"/>
      <c r="D13" s="236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35.25" customHeight="1" x14ac:dyDescent="0.25">
      <c r="A14" s="19" t="s">
        <v>19</v>
      </c>
      <c r="B14" s="19" t="s">
        <v>194</v>
      </c>
      <c r="C14" s="19" t="s">
        <v>17</v>
      </c>
      <c r="D14" s="19" t="s">
        <v>18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5.75" x14ac:dyDescent="0.25">
      <c r="A15" s="27" t="s">
        <v>203</v>
      </c>
      <c r="B15" s="170">
        <f>B16+B17+B18</f>
        <v>430544585</v>
      </c>
      <c r="C15" s="170">
        <f>C16+C17+C18</f>
        <v>464815124.64999998</v>
      </c>
      <c r="D15" s="170">
        <f>D16+D17+D18</f>
        <v>464815124.64999998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5.75" x14ac:dyDescent="0.25">
      <c r="A16" s="62" t="s">
        <v>27</v>
      </c>
      <c r="B16" s="170">
        <v>430544585</v>
      </c>
      <c r="C16" s="170">
        <v>464815124.64999998</v>
      </c>
      <c r="D16" s="170">
        <v>464815124.64999998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ht="15.75" x14ac:dyDescent="0.25">
      <c r="A17" s="62" t="s">
        <v>29</v>
      </c>
      <c r="B17" s="143">
        <v>0</v>
      </c>
      <c r="C17" s="143">
        <v>0</v>
      </c>
      <c r="D17" s="143">
        <v>0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ht="15.75" x14ac:dyDescent="0.25">
      <c r="A18" s="62" t="s">
        <v>204</v>
      </c>
      <c r="B18" s="143">
        <v>0</v>
      </c>
      <c r="C18" s="143">
        <v>0</v>
      </c>
      <c r="D18" s="143">
        <v>0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ht="15.75" x14ac:dyDescent="0.25">
      <c r="A19" s="62"/>
      <c r="B19" s="143"/>
      <c r="C19" s="143"/>
      <c r="D19" s="14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15.75" x14ac:dyDescent="0.25">
      <c r="A20" s="27" t="s">
        <v>205</v>
      </c>
      <c r="B20" s="170">
        <f>B21+B22</f>
        <v>430544585</v>
      </c>
      <c r="C20" s="170">
        <f>C21+C22</f>
        <v>480928935.01999998</v>
      </c>
      <c r="D20" s="170">
        <f>D21+D22</f>
        <v>480559017.04000002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ht="15.75" x14ac:dyDescent="0.25">
      <c r="A21" s="62" t="s">
        <v>206</v>
      </c>
      <c r="B21" s="170">
        <v>430544585</v>
      </c>
      <c r="C21" s="170">
        <v>480928935.01999998</v>
      </c>
      <c r="D21" s="170">
        <v>480559017.04000002</v>
      </c>
      <c r="E21" s="1"/>
      <c r="F21" s="102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15.75" x14ac:dyDescent="0.25">
      <c r="A22" s="62" t="s">
        <v>199</v>
      </c>
      <c r="B22" s="143"/>
      <c r="C22" s="143"/>
      <c r="D22" s="14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5.75" x14ac:dyDescent="0.25">
      <c r="A23" s="62"/>
      <c r="B23" s="143"/>
      <c r="C23" s="143"/>
      <c r="D23" s="14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ht="15.75" x14ac:dyDescent="0.25">
      <c r="A24" s="27" t="s">
        <v>207</v>
      </c>
      <c r="B24" s="171"/>
      <c r="C24" s="143">
        <f>C25+C26</f>
        <v>21910351.940000001</v>
      </c>
      <c r="D24" s="143">
        <f>D25+D26</f>
        <v>21910351.940000001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5.75" x14ac:dyDescent="0.25">
      <c r="A25" s="62" t="s">
        <v>208</v>
      </c>
      <c r="B25" s="171"/>
      <c r="C25" s="143">
        <v>21910351.940000001</v>
      </c>
      <c r="D25" s="143">
        <v>21910351.940000001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31.5" x14ac:dyDescent="0.25">
      <c r="A26" s="62" t="s">
        <v>209</v>
      </c>
      <c r="B26" s="171"/>
      <c r="C26" s="143">
        <v>0</v>
      </c>
      <c r="D26" s="143">
        <v>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5.75" x14ac:dyDescent="0.25">
      <c r="A27" s="62"/>
      <c r="B27" s="143"/>
      <c r="C27" s="143"/>
      <c r="D27" s="14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15.75" x14ac:dyDescent="0.25">
      <c r="A28" s="30" t="s">
        <v>210</v>
      </c>
      <c r="B28" s="142">
        <f>B15-B20+B24</f>
        <v>0</v>
      </c>
      <c r="C28" s="139">
        <f>C15-C20+C24</f>
        <v>5796541.5699999966</v>
      </c>
      <c r="D28" s="139">
        <f>D15-D20+D24</f>
        <v>6166459.549999956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5.75" x14ac:dyDescent="0.25">
      <c r="A29" s="30" t="s">
        <v>211</v>
      </c>
      <c r="B29" s="142">
        <f>B28-B18</f>
        <v>0</v>
      </c>
      <c r="C29" s="139">
        <f>C28-C18</f>
        <v>5796541.5699999966</v>
      </c>
      <c r="D29" s="139">
        <f>D28-D18</f>
        <v>6166459.549999956</v>
      </c>
      <c r="E29" s="1"/>
      <c r="F29" s="102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31.5" x14ac:dyDescent="0.25">
      <c r="A30" s="31" t="s">
        <v>212</v>
      </c>
      <c r="B30" s="172">
        <f>B29-B24</f>
        <v>0</v>
      </c>
      <c r="C30" s="173">
        <f>C29-C24</f>
        <v>-16113810.370000005</v>
      </c>
      <c r="D30" s="173">
        <f>D29-D24</f>
        <v>-15743892.390000045</v>
      </c>
      <c r="E30" s="1"/>
      <c r="F30" s="102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x14ac:dyDescent="0.25">
      <c r="A31" s="1"/>
      <c r="B31" s="169"/>
      <c r="C31" s="169"/>
      <c r="D31" s="169"/>
      <c r="E31" s="1"/>
      <c r="F31" s="102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20.25" customHeight="1" x14ac:dyDescent="0.25">
      <c r="A32" s="20" t="s">
        <v>19</v>
      </c>
      <c r="B32" s="174" t="s">
        <v>20</v>
      </c>
      <c r="C32" s="174" t="s">
        <v>20</v>
      </c>
      <c r="D32" s="174" t="s">
        <v>21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5.75" x14ac:dyDescent="0.25">
      <c r="A33" s="32" t="s">
        <v>213</v>
      </c>
      <c r="B33" s="142">
        <f>B34+B35</f>
        <v>0</v>
      </c>
      <c r="C33" s="142">
        <f>C34+C35</f>
        <v>0</v>
      </c>
      <c r="D33" s="142">
        <f>D34+D35</f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5.75" x14ac:dyDescent="0.25">
      <c r="A34" s="25" t="s">
        <v>214</v>
      </c>
      <c r="B34" s="143">
        <v>0</v>
      </c>
      <c r="C34" s="143">
        <v>0</v>
      </c>
      <c r="D34" s="143"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5.75" x14ac:dyDescent="0.25">
      <c r="A35" s="25" t="s">
        <v>215</v>
      </c>
      <c r="B35" s="143">
        <v>0</v>
      </c>
      <c r="C35" s="143">
        <v>0</v>
      </c>
      <c r="D35" s="143">
        <v>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5.75" x14ac:dyDescent="0.25">
      <c r="A36" s="25"/>
      <c r="B36" s="140"/>
      <c r="C36" s="140"/>
      <c r="D36" s="140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5.75" x14ac:dyDescent="0.25">
      <c r="A37" s="33" t="s">
        <v>216</v>
      </c>
      <c r="B37" s="172">
        <f>B30+B33</f>
        <v>0</v>
      </c>
      <c r="C37" s="173">
        <f>C30-C33</f>
        <v>-16113810.370000005</v>
      </c>
      <c r="D37" s="173">
        <f>D30+D33</f>
        <v>-15743892.390000045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x14ac:dyDescent="0.25">
      <c r="A38" s="155"/>
      <c r="B38" s="175"/>
      <c r="C38" s="175"/>
      <c r="D38" s="176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x14ac:dyDescent="0.25">
      <c r="A39" s="19" t="s">
        <v>19</v>
      </c>
      <c r="B39" s="177" t="s">
        <v>194</v>
      </c>
      <c r="C39" s="177" t="s">
        <v>17</v>
      </c>
      <c r="D39" s="177" t="s">
        <v>18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5.75" x14ac:dyDescent="0.25">
      <c r="A40" s="34" t="s">
        <v>217</v>
      </c>
      <c r="B40" s="142">
        <v>0</v>
      </c>
      <c r="C40" s="142">
        <f>C41+C42</f>
        <v>0</v>
      </c>
      <c r="D40" s="142">
        <f>D41+D42</f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7.25" customHeight="1" x14ac:dyDescent="0.25">
      <c r="A41" s="24" t="s">
        <v>218</v>
      </c>
      <c r="B41" s="143">
        <v>0</v>
      </c>
      <c r="C41" s="143">
        <v>0</v>
      </c>
      <c r="D41" s="143"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31.5" x14ac:dyDescent="0.25">
      <c r="A42" s="24" t="s">
        <v>219</v>
      </c>
      <c r="B42" s="143">
        <v>0</v>
      </c>
      <c r="C42" s="143">
        <v>0</v>
      </c>
      <c r="D42" s="143"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5.75" x14ac:dyDescent="0.25">
      <c r="A43" s="32" t="s">
        <v>220</v>
      </c>
      <c r="B43" s="142">
        <f>B44+B45</f>
        <v>0</v>
      </c>
      <c r="C43" s="142">
        <f>C44+C45</f>
        <v>0</v>
      </c>
      <c r="D43" s="142">
        <f>D44+D45</f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5.75" x14ac:dyDescent="0.25">
      <c r="A44" s="25" t="s">
        <v>221</v>
      </c>
      <c r="B44" s="140">
        <v>0</v>
      </c>
      <c r="C44" s="140">
        <v>0</v>
      </c>
      <c r="D44" s="140"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5.75" x14ac:dyDescent="0.25">
      <c r="A45" s="25" t="s">
        <v>198</v>
      </c>
      <c r="B45" s="140"/>
      <c r="C45" s="140"/>
      <c r="D45" s="140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9.75" customHeight="1" x14ac:dyDescent="0.25">
      <c r="A46" s="25"/>
      <c r="B46" s="140"/>
      <c r="C46" s="140"/>
      <c r="D46" s="140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5.75" x14ac:dyDescent="0.25">
      <c r="A47" s="33" t="s">
        <v>204</v>
      </c>
      <c r="B47" s="172">
        <f>B40-B43</f>
        <v>0</v>
      </c>
      <c r="C47" s="172">
        <f>C40-C43</f>
        <v>0</v>
      </c>
      <c r="D47" s="172">
        <f>D40-D43</f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x14ac:dyDescent="0.25">
      <c r="A48" s="1"/>
      <c r="B48" s="169"/>
      <c r="C48" s="169"/>
      <c r="D48" s="169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x14ac:dyDescent="0.25">
      <c r="A49" s="19" t="s">
        <v>41</v>
      </c>
      <c r="B49" s="177" t="s">
        <v>194</v>
      </c>
      <c r="C49" s="177" t="s">
        <v>17</v>
      </c>
      <c r="D49" s="177" t="s">
        <v>18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5.75" x14ac:dyDescent="0.25">
      <c r="A50" s="35" t="s">
        <v>222</v>
      </c>
      <c r="B50" s="178">
        <f>B16</f>
        <v>430544585</v>
      </c>
      <c r="C50" s="178">
        <f>C16</f>
        <v>464815124.64999998</v>
      </c>
      <c r="D50" s="178">
        <f>D16</f>
        <v>464815124.64999998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31.5" x14ac:dyDescent="0.25">
      <c r="A51" s="30" t="s">
        <v>223</v>
      </c>
      <c r="B51" s="142">
        <f>B41-B44</f>
        <v>0</v>
      </c>
      <c r="C51" s="142">
        <f>C41-C44</f>
        <v>0</v>
      </c>
      <c r="D51" s="142">
        <f>D41-D44</f>
        <v>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5.75" x14ac:dyDescent="0.25">
      <c r="A52" s="36" t="s">
        <v>224</v>
      </c>
      <c r="B52" s="142">
        <f>B41</f>
        <v>0</v>
      </c>
      <c r="C52" s="142">
        <f>C41</f>
        <v>0</v>
      </c>
      <c r="D52" s="142">
        <f>D41</f>
        <v>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5.75" x14ac:dyDescent="0.25">
      <c r="A53" s="36" t="s">
        <v>225</v>
      </c>
      <c r="B53" s="142">
        <f>B44</f>
        <v>0</v>
      </c>
      <c r="C53" s="142">
        <f>C44</f>
        <v>0</v>
      </c>
      <c r="D53" s="142">
        <f>D44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9" customHeight="1" x14ac:dyDescent="0.25">
      <c r="A54" s="32"/>
      <c r="B54" s="142"/>
      <c r="C54" s="142"/>
      <c r="D54" s="14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5.75" x14ac:dyDescent="0.25">
      <c r="A55" s="32" t="s">
        <v>226</v>
      </c>
      <c r="B55" s="139">
        <f>B21</f>
        <v>430544585</v>
      </c>
      <c r="C55" s="139">
        <f>C21</f>
        <v>480928935.01999998</v>
      </c>
      <c r="D55" s="139">
        <f>D21</f>
        <v>480559017.04000002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5.75" x14ac:dyDescent="0.25">
      <c r="A56" s="32"/>
      <c r="B56" s="142"/>
      <c r="C56" s="142"/>
      <c r="D56" s="142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5.75" x14ac:dyDescent="0.25">
      <c r="A57" s="32" t="s">
        <v>227</v>
      </c>
      <c r="B57" s="179">
        <f>B25</f>
        <v>0</v>
      </c>
      <c r="C57" s="142">
        <f>C25</f>
        <v>21910351.940000001</v>
      </c>
      <c r="D57" s="142">
        <f>D25</f>
        <v>21910351.940000001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0.5" customHeight="1" x14ac:dyDescent="0.25">
      <c r="A58" s="32"/>
      <c r="B58" s="142"/>
      <c r="C58" s="142"/>
      <c r="D58" s="142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5.75" x14ac:dyDescent="0.25">
      <c r="A59" s="30" t="s">
        <v>228</v>
      </c>
      <c r="B59" s="142">
        <f>B50+B51-B55+B57</f>
        <v>0</v>
      </c>
      <c r="C59" s="139">
        <f>C50+C51-C55+C57</f>
        <v>5796541.5699999966</v>
      </c>
      <c r="D59" s="139">
        <f>D50+D51-D55+D57</f>
        <v>6166459.549999956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5.75" x14ac:dyDescent="0.25">
      <c r="A60" s="31" t="s">
        <v>229</v>
      </c>
      <c r="B60" s="172">
        <f>B59-B51</f>
        <v>0</v>
      </c>
      <c r="C60" s="173">
        <f>C59-C51</f>
        <v>5796541.5699999966</v>
      </c>
      <c r="D60" s="173">
        <f>D59-D51</f>
        <v>6166459.549999956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x14ac:dyDescent="0.25">
      <c r="A61" s="1"/>
      <c r="B61" s="169"/>
      <c r="C61" s="169"/>
      <c r="D61" s="169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x14ac:dyDescent="0.25">
      <c r="A62" s="19" t="s">
        <v>19</v>
      </c>
      <c r="B62" s="177" t="s">
        <v>194</v>
      </c>
      <c r="C62" s="177" t="s">
        <v>17</v>
      </c>
      <c r="D62" s="177" t="s">
        <v>18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5.75" x14ac:dyDescent="0.25">
      <c r="A63" s="37" t="s">
        <v>195</v>
      </c>
      <c r="B63" s="178">
        <f>B17</f>
        <v>0</v>
      </c>
      <c r="C63" s="178">
        <f>C17</f>
        <v>0</v>
      </c>
      <c r="D63" s="178">
        <f>D17</f>
        <v>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31.5" x14ac:dyDescent="0.25">
      <c r="A64" s="38" t="s">
        <v>196</v>
      </c>
      <c r="B64" s="139">
        <f>B42-B45</f>
        <v>0</v>
      </c>
      <c r="C64" s="139">
        <f>C42-C45</f>
        <v>0</v>
      </c>
      <c r="D64" s="139">
        <f>D42-D45</f>
        <v>0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31.5" x14ac:dyDescent="0.25">
      <c r="A65" s="38" t="s">
        <v>197</v>
      </c>
      <c r="B65" s="139">
        <f>B42</f>
        <v>0</v>
      </c>
      <c r="C65" s="139">
        <f>C42</f>
        <v>0</v>
      </c>
      <c r="D65" s="139">
        <f>D42</f>
        <v>0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5.75" x14ac:dyDescent="0.25">
      <c r="A66" s="38" t="s">
        <v>198</v>
      </c>
      <c r="B66" s="139">
        <f>B45</f>
        <v>0</v>
      </c>
      <c r="C66" s="139">
        <f>C45</f>
        <v>0</v>
      </c>
      <c r="D66" s="139">
        <f>D45</f>
        <v>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8.25" customHeight="1" x14ac:dyDescent="0.25">
      <c r="A67" s="38"/>
      <c r="B67" s="139"/>
      <c r="C67" s="139"/>
      <c r="D67" s="139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5.75" x14ac:dyDescent="0.25">
      <c r="A68" s="38" t="s">
        <v>199</v>
      </c>
      <c r="B68" s="139">
        <f>B22</f>
        <v>0</v>
      </c>
      <c r="C68" s="139">
        <f>C22</f>
        <v>0</v>
      </c>
      <c r="D68" s="139">
        <f>D22</f>
        <v>0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0.5" customHeight="1" x14ac:dyDescent="0.25">
      <c r="A69" s="38"/>
      <c r="B69" s="139"/>
      <c r="C69" s="139"/>
      <c r="D69" s="139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31.5" x14ac:dyDescent="0.25">
      <c r="A70" s="38" t="s">
        <v>200</v>
      </c>
      <c r="B70" s="139">
        <f>B26</f>
        <v>0</v>
      </c>
      <c r="C70" s="139">
        <f>C26</f>
        <v>0</v>
      </c>
      <c r="D70" s="139">
        <f>D26</f>
        <v>0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5.75" x14ac:dyDescent="0.25">
      <c r="A71" s="38"/>
      <c r="B71" s="180"/>
      <c r="C71" s="180"/>
      <c r="D71" s="180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5.75" x14ac:dyDescent="0.25">
      <c r="A72" s="38" t="s">
        <v>201</v>
      </c>
      <c r="B72" s="180">
        <f>B63+B64-B68+B70</f>
        <v>0</v>
      </c>
      <c r="C72" s="180">
        <f>C63+C64-C68+C70</f>
        <v>0</v>
      </c>
      <c r="D72" s="180">
        <f>D63+D64-D68+D70</f>
        <v>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8" customHeight="1" x14ac:dyDescent="0.25">
      <c r="A73" s="40" t="s">
        <v>202</v>
      </c>
      <c r="B73" s="181">
        <f>B72-B64</f>
        <v>0</v>
      </c>
      <c r="C73" s="181">
        <f>C72-C64</f>
        <v>0</v>
      </c>
      <c r="D73" s="181">
        <f>D72-D64</f>
        <v>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x14ac:dyDescent="0.25">
      <c r="A75" s="237" t="s">
        <v>233</v>
      </c>
      <c r="B75" s="237"/>
      <c r="C75" s="237"/>
      <c r="D75" s="237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x14ac:dyDescent="0.25">
      <c r="A76" s="237"/>
      <c r="B76" s="237"/>
      <c r="C76" s="237"/>
      <c r="D76" s="237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x14ac:dyDescent="0.25">
      <c r="A77" s="157"/>
      <c r="B77" s="157"/>
      <c r="C77" s="157"/>
      <c r="D77" s="157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1" spans="1:3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3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3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3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3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3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3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3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3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3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3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3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</sheetData>
  <mergeCells count="6">
    <mergeCell ref="A9:D9"/>
    <mergeCell ref="A12:D12"/>
    <mergeCell ref="A13:D13"/>
    <mergeCell ref="A75:D76"/>
    <mergeCell ref="A11:D11"/>
    <mergeCell ref="A10:D10"/>
  </mergeCells>
  <printOptions horizontalCentered="1"/>
  <pageMargins left="0.39370078740157483" right="0.31496062992125984" top="0.15748031496062992" bottom="0.15748031496062992" header="0.31496062992125984" footer="0.31496062992125984"/>
  <pageSetup paperSize="9" scale="5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U695"/>
  <sheetViews>
    <sheetView tabSelected="1" topLeftCell="A43" zoomScale="90" zoomScaleNormal="90" workbookViewId="0">
      <selection activeCell="J75" sqref="J75"/>
    </sheetView>
  </sheetViews>
  <sheetFormatPr baseColWidth="10" defaultRowHeight="15" x14ac:dyDescent="0.25"/>
  <cols>
    <col min="1" max="1" width="63.28515625" customWidth="1"/>
    <col min="2" max="7" width="19.28515625" customWidth="1"/>
  </cols>
  <sheetData>
    <row r="1" spans="1:7" ht="8.25" customHeight="1" x14ac:dyDescent="0.25">
      <c r="A1" s="1"/>
      <c r="B1" s="1"/>
      <c r="C1" s="1"/>
      <c r="D1" s="1"/>
      <c r="E1" s="1"/>
      <c r="F1" s="1"/>
      <c r="G1" s="1"/>
    </row>
    <row r="2" spans="1:7" ht="7.5" customHeight="1" x14ac:dyDescent="0.25">
      <c r="A2" s="1"/>
      <c r="B2" s="1"/>
      <c r="C2" s="1"/>
      <c r="D2" s="1"/>
      <c r="E2" s="1"/>
      <c r="F2" s="1"/>
      <c r="G2" s="1"/>
    </row>
    <row r="3" spans="1:7" ht="7.5" customHeight="1" x14ac:dyDescent="0.25">
      <c r="A3" s="1"/>
      <c r="B3" s="1"/>
      <c r="C3" s="1"/>
      <c r="D3" s="1"/>
      <c r="E3" s="1"/>
      <c r="F3" s="1"/>
      <c r="G3" s="1"/>
    </row>
    <row r="4" spans="1:7" x14ac:dyDescent="0.25">
      <c r="A4" s="1"/>
      <c r="B4" s="1"/>
      <c r="C4" s="1"/>
      <c r="D4" s="1"/>
      <c r="E4" s="1"/>
      <c r="F4" s="1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ht="7.5" customHeight="1" x14ac:dyDescent="0.25">
      <c r="A8" s="1"/>
      <c r="B8" s="1"/>
      <c r="C8" s="1"/>
      <c r="D8" s="1"/>
      <c r="E8" s="1"/>
      <c r="F8" s="1"/>
      <c r="G8" s="1"/>
    </row>
    <row r="9" spans="1:7" ht="23.25" customHeight="1" x14ac:dyDescent="0.25">
      <c r="A9" s="221" t="s">
        <v>472</v>
      </c>
      <c r="B9" s="240"/>
      <c r="C9" s="240"/>
      <c r="D9" s="240"/>
      <c r="E9" s="240"/>
      <c r="F9" s="240"/>
      <c r="G9" s="241"/>
    </row>
    <row r="10" spans="1:7" ht="17.25" customHeight="1" x14ac:dyDescent="0.25">
      <c r="A10" s="238"/>
      <c r="B10" s="219"/>
      <c r="C10" s="219"/>
      <c r="D10" s="219"/>
      <c r="E10" s="219"/>
      <c r="F10" s="219"/>
      <c r="G10" s="239"/>
    </row>
    <row r="11" spans="1:7" ht="17.25" customHeight="1" x14ac:dyDescent="0.25">
      <c r="A11" s="238"/>
      <c r="B11" s="219"/>
      <c r="C11" s="219"/>
      <c r="D11" s="219"/>
      <c r="E11" s="219"/>
      <c r="F11" s="219"/>
      <c r="G11" s="239"/>
    </row>
    <row r="12" spans="1:7" ht="15" customHeight="1" x14ac:dyDescent="0.25">
      <c r="A12" s="238"/>
      <c r="B12" s="219"/>
      <c r="C12" s="219"/>
      <c r="D12" s="219"/>
      <c r="E12" s="219"/>
      <c r="F12" s="219"/>
      <c r="G12" s="239"/>
    </row>
    <row r="13" spans="1:7" ht="28.5" customHeight="1" x14ac:dyDescent="0.25">
      <c r="A13" s="242"/>
      <c r="B13" s="243"/>
      <c r="C13" s="243"/>
      <c r="D13" s="243"/>
      <c r="E13" s="243"/>
      <c r="F13" s="243"/>
      <c r="G13" s="244"/>
    </row>
    <row r="14" spans="1:7" x14ac:dyDescent="0.25">
      <c r="A14" s="245" t="s">
        <v>19</v>
      </c>
      <c r="B14" s="247" t="s">
        <v>22</v>
      </c>
      <c r="C14" s="248"/>
      <c r="D14" s="248"/>
      <c r="E14" s="248"/>
      <c r="F14" s="249"/>
      <c r="G14" s="245" t="s">
        <v>231</v>
      </c>
    </row>
    <row r="15" spans="1:7" ht="30" x14ac:dyDescent="0.25">
      <c r="A15" s="246"/>
      <c r="B15" s="21" t="s">
        <v>230</v>
      </c>
      <c r="C15" s="19" t="s">
        <v>23</v>
      </c>
      <c r="D15" s="21" t="s">
        <v>24</v>
      </c>
      <c r="E15" s="21" t="s">
        <v>25</v>
      </c>
      <c r="F15" s="21" t="s">
        <v>26</v>
      </c>
      <c r="G15" s="246"/>
    </row>
    <row r="16" spans="1:7" x14ac:dyDescent="0.25">
      <c r="A16" s="12" t="s">
        <v>27</v>
      </c>
      <c r="B16" s="22"/>
      <c r="C16" s="22"/>
      <c r="D16" s="22"/>
      <c r="E16" s="22"/>
      <c r="F16" s="22"/>
      <c r="G16" s="22"/>
    </row>
    <row r="17" spans="1:7" x14ac:dyDescent="0.25">
      <c r="A17" s="41" t="s">
        <v>360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</row>
    <row r="18" spans="1:7" x14ac:dyDescent="0.25">
      <c r="A18" s="41" t="s">
        <v>361</v>
      </c>
      <c r="B18" s="130">
        <v>0</v>
      </c>
      <c r="C18" s="130">
        <v>0</v>
      </c>
      <c r="D18" s="130">
        <v>0</v>
      </c>
      <c r="E18" s="130">
        <v>0</v>
      </c>
      <c r="F18" s="130">
        <v>0</v>
      </c>
      <c r="G18" s="130">
        <v>0</v>
      </c>
    </row>
    <row r="19" spans="1:7" x14ac:dyDescent="0.25">
      <c r="A19" s="41" t="s">
        <v>362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</row>
    <row r="20" spans="1:7" x14ac:dyDescent="0.25">
      <c r="A20" s="41" t="s">
        <v>363</v>
      </c>
      <c r="B20" s="130">
        <v>0</v>
      </c>
      <c r="C20" s="130">
        <v>0</v>
      </c>
      <c r="D20" s="130">
        <v>0</v>
      </c>
      <c r="E20" s="130">
        <v>0</v>
      </c>
      <c r="F20" s="130">
        <v>0</v>
      </c>
      <c r="G20" s="130">
        <v>0</v>
      </c>
    </row>
    <row r="21" spans="1:7" x14ac:dyDescent="0.25">
      <c r="A21" s="41" t="s">
        <v>364</v>
      </c>
      <c r="B21" s="130">
        <v>0</v>
      </c>
      <c r="C21" s="131">
        <v>5196970.8</v>
      </c>
      <c r="D21" s="131">
        <f>B21+C21</f>
        <v>5196970.8</v>
      </c>
      <c r="E21" s="131">
        <v>5196970.8</v>
      </c>
      <c r="F21" s="131">
        <v>5196970.8</v>
      </c>
      <c r="G21" s="131">
        <f>F21-B21</f>
        <v>5196970.8</v>
      </c>
    </row>
    <row r="22" spans="1:7" x14ac:dyDescent="0.25">
      <c r="A22" s="41" t="s">
        <v>365</v>
      </c>
      <c r="B22" s="130">
        <v>0</v>
      </c>
      <c r="C22" s="130">
        <v>0</v>
      </c>
      <c r="D22" s="130">
        <v>0</v>
      </c>
      <c r="E22" s="130">
        <v>0</v>
      </c>
      <c r="F22" s="130">
        <v>0</v>
      </c>
      <c r="G22" s="130">
        <v>0</v>
      </c>
    </row>
    <row r="23" spans="1:7" x14ac:dyDescent="0.25">
      <c r="A23" s="41" t="s">
        <v>366</v>
      </c>
      <c r="B23" s="130">
        <v>0</v>
      </c>
      <c r="C23" s="131">
        <v>4061389.33</v>
      </c>
      <c r="D23" s="131">
        <f>B23+C23</f>
        <v>4061389.33</v>
      </c>
      <c r="E23" s="131">
        <v>4061389.33</v>
      </c>
      <c r="F23" s="131">
        <v>4061389.33</v>
      </c>
      <c r="G23" s="131">
        <f t="shared" ref="G23" si="0">F23-B23</f>
        <v>4061389.33</v>
      </c>
    </row>
    <row r="24" spans="1:7" x14ac:dyDescent="0.25">
      <c r="A24" s="41" t="s">
        <v>367</v>
      </c>
      <c r="B24" s="130">
        <f>SUM(B25:B35)</f>
        <v>0</v>
      </c>
      <c r="C24" s="130">
        <f t="shared" ref="C24:G24" si="1">SUM(C25:C35)</f>
        <v>0</v>
      </c>
      <c r="D24" s="130">
        <f>SUM(D25:D35)</f>
        <v>0</v>
      </c>
      <c r="E24" s="130">
        <f t="shared" si="1"/>
        <v>0</v>
      </c>
      <c r="F24" s="130">
        <f t="shared" si="1"/>
        <v>0</v>
      </c>
      <c r="G24" s="130">
        <f t="shared" si="1"/>
        <v>0</v>
      </c>
    </row>
    <row r="25" spans="1:7" x14ac:dyDescent="0.25">
      <c r="A25" s="42" t="s">
        <v>368</v>
      </c>
      <c r="B25" s="132">
        <v>0</v>
      </c>
      <c r="C25" s="132">
        <v>0</v>
      </c>
      <c r="D25" s="132">
        <v>0</v>
      </c>
      <c r="E25" s="132">
        <v>0</v>
      </c>
      <c r="F25" s="132">
        <v>0</v>
      </c>
      <c r="G25" s="132">
        <v>0</v>
      </c>
    </row>
    <row r="26" spans="1:7" x14ac:dyDescent="0.25">
      <c r="A26" s="42" t="s">
        <v>369</v>
      </c>
      <c r="B26" s="132">
        <v>0</v>
      </c>
      <c r="C26" s="132">
        <v>0</v>
      </c>
      <c r="D26" s="132">
        <v>0</v>
      </c>
      <c r="E26" s="132">
        <v>0</v>
      </c>
      <c r="F26" s="132">
        <v>0</v>
      </c>
      <c r="G26" s="132">
        <v>0</v>
      </c>
    </row>
    <row r="27" spans="1:7" x14ac:dyDescent="0.25">
      <c r="A27" s="42" t="s">
        <v>370</v>
      </c>
      <c r="B27" s="132">
        <v>0</v>
      </c>
      <c r="C27" s="132">
        <v>0</v>
      </c>
      <c r="D27" s="132">
        <v>0</v>
      </c>
      <c r="E27" s="132">
        <v>0</v>
      </c>
      <c r="F27" s="132">
        <v>0</v>
      </c>
      <c r="G27" s="132">
        <v>0</v>
      </c>
    </row>
    <row r="28" spans="1:7" x14ac:dyDescent="0.25">
      <c r="A28" s="42" t="s">
        <v>371</v>
      </c>
      <c r="B28" s="132">
        <v>0</v>
      </c>
      <c r="C28" s="132">
        <v>0</v>
      </c>
      <c r="D28" s="132">
        <v>0</v>
      </c>
      <c r="E28" s="132">
        <v>0</v>
      </c>
      <c r="F28" s="132">
        <v>0</v>
      </c>
      <c r="G28" s="132">
        <v>0</v>
      </c>
    </row>
    <row r="29" spans="1:7" x14ac:dyDescent="0.25">
      <c r="A29" s="42" t="s">
        <v>372</v>
      </c>
      <c r="B29" s="132">
        <v>0</v>
      </c>
      <c r="C29" s="132">
        <v>0</v>
      </c>
      <c r="D29" s="132">
        <v>0</v>
      </c>
      <c r="E29" s="132">
        <v>0</v>
      </c>
      <c r="F29" s="132">
        <v>0</v>
      </c>
      <c r="G29" s="132">
        <v>0</v>
      </c>
    </row>
    <row r="30" spans="1:7" x14ac:dyDescent="0.25">
      <c r="A30" s="42" t="s">
        <v>373</v>
      </c>
      <c r="B30" s="132">
        <v>0</v>
      </c>
      <c r="C30" s="132">
        <v>0</v>
      </c>
      <c r="D30" s="132">
        <v>0</v>
      </c>
      <c r="E30" s="132">
        <v>0</v>
      </c>
      <c r="F30" s="132">
        <v>0</v>
      </c>
      <c r="G30" s="132">
        <v>0</v>
      </c>
    </row>
    <row r="31" spans="1:7" x14ac:dyDescent="0.25">
      <c r="A31" s="42" t="s">
        <v>374</v>
      </c>
      <c r="B31" s="132">
        <v>0</v>
      </c>
      <c r="C31" s="132">
        <v>0</v>
      </c>
      <c r="D31" s="132">
        <v>0</v>
      </c>
      <c r="E31" s="132">
        <v>0</v>
      </c>
      <c r="F31" s="132">
        <v>0</v>
      </c>
      <c r="G31" s="132">
        <v>0</v>
      </c>
    </row>
    <row r="32" spans="1:7" x14ac:dyDescent="0.25">
      <c r="A32" s="42" t="s">
        <v>375</v>
      </c>
      <c r="B32" s="132">
        <v>0</v>
      </c>
      <c r="C32" s="132">
        <v>0</v>
      </c>
      <c r="D32" s="132">
        <v>0</v>
      </c>
      <c r="E32" s="132">
        <v>0</v>
      </c>
      <c r="F32" s="132">
        <v>0</v>
      </c>
      <c r="G32" s="132">
        <v>0</v>
      </c>
    </row>
    <row r="33" spans="1:7" x14ac:dyDescent="0.25">
      <c r="A33" s="42" t="s">
        <v>376</v>
      </c>
      <c r="B33" s="132">
        <v>0</v>
      </c>
      <c r="C33" s="132">
        <v>0</v>
      </c>
      <c r="D33" s="132">
        <v>0</v>
      </c>
      <c r="E33" s="132">
        <v>0</v>
      </c>
      <c r="F33" s="132">
        <v>0</v>
      </c>
      <c r="G33" s="132">
        <v>0</v>
      </c>
    </row>
    <row r="34" spans="1:7" x14ac:dyDescent="0.25">
      <c r="A34" s="42" t="s">
        <v>377</v>
      </c>
      <c r="B34" s="132">
        <v>0</v>
      </c>
      <c r="C34" s="132">
        <v>0</v>
      </c>
      <c r="D34" s="132">
        <v>0</v>
      </c>
      <c r="E34" s="132">
        <v>0</v>
      </c>
      <c r="F34" s="132">
        <v>0</v>
      </c>
      <c r="G34" s="132">
        <v>0</v>
      </c>
    </row>
    <row r="35" spans="1:7" ht="30" x14ac:dyDescent="0.25">
      <c r="A35" s="43" t="s">
        <v>378</v>
      </c>
      <c r="B35" s="132">
        <v>0</v>
      </c>
      <c r="C35" s="132">
        <v>0</v>
      </c>
      <c r="D35" s="132">
        <v>0</v>
      </c>
      <c r="E35" s="132">
        <v>0</v>
      </c>
      <c r="F35" s="132">
        <v>0</v>
      </c>
      <c r="G35" s="132">
        <v>0</v>
      </c>
    </row>
    <row r="36" spans="1:7" x14ac:dyDescent="0.25">
      <c r="A36" s="44" t="s">
        <v>379</v>
      </c>
      <c r="B36" s="130">
        <f>SUM(B37:B41)</f>
        <v>0</v>
      </c>
      <c r="C36" s="130">
        <f t="shared" ref="C36:G36" si="2">SUM(C37:C41)</f>
        <v>0</v>
      </c>
      <c r="D36" s="130">
        <f t="shared" si="2"/>
        <v>0</v>
      </c>
      <c r="E36" s="130">
        <f t="shared" si="2"/>
        <v>0</v>
      </c>
      <c r="F36" s="130">
        <f t="shared" si="2"/>
        <v>0</v>
      </c>
      <c r="G36" s="130">
        <f t="shared" si="2"/>
        <v>0</v>
      </c>
    </row>
    <row r="37" spans="1:7" x14ac:dyDescent="0.25">
      <c r="A37" s="42" t="s">
        <v>380</v>
      </c>
      <c r="B37" s="132">
        <v>0</v>
      </c>
      <c r="C37" s="132">
        <v>0</v>
      </c>
      <c r="D37" s="132">
        <v>0</v>
      </c>
      <c r="E37" s="132">
        <v>0</v>
      </c>
      <c r="F37" s="132">
        <v>0</v>
      </c>
      <c r="G37" s="132">
        <v>0</v>
      </c>
    </row>
    <row r="38" spans="1:7" x14ac:dyDescent="0.25">
      <c r="A38" s="42" t="s">
        <v>381</v>
      </c>
      <c r="B38" s="132">
        <v>0</v>
      </c>
      <c r="C38" s="132">
        <v>0</v>
      </c>
      <c r="D38" s="132">
        <v>0</v>
      </c>
      <c r="E38" s="132">
        <v>0</v>
      </c>
      <c r="F38" s="132">
        <v>0</v>
      </c>
      <c r="G38" s="132">
        <v>0</v>
      </c>
    </row>
    <row r="39" spans="1:7" x14ac:dyDescent="0.25">
      <c r="A39" s="42" t="s">
        <v>382</v>
      </c>
      <c r="B39" s="132">
        <v>0</v>
      </c>
      <c r="C39" s="132">
        <v>0</v>
      </c>
      <c r="D39" s="132">
        <v>0</v>
      </c>
      <c r="E39" s="132">
        <v>0</v>
      </c>
      <c r="F39" s="132">
        <v>0</v>
      </c>
      <c r="G39" s="132">
        <v>0</v>
      </c>
    </row>
    <row r="40" spans="1:7" x14ac:dyDescent="0.25">
      <c r="A40" s="42" t="s">
        <v>383</v>
      </c>
      <c r="B40" s="132">
        <v>0</v>
      </c>
      <c r="C40" s="132">
        <v>0</v>
      </c>
      <c r="D40" s="132">
        <v>0</v>
      </c>
      <c r="E40" s="132">
        <v>0</v>
      </c>
      <c r="F40" s="132">
        <v>0</v>
      </c>
      <c r="G40" s="132">
        <v>0</v>
      </c>
    </row>
    <row r="41" spans="1:7" x14ac:dyDescent="0.25">
      <c r="A41" s="42" t="s">
        <v>384</v>
      </c>
      <c r="B41" s="132">
        <v>0</v>
      </c>
      <c r="C41" s="132">
        <v>0</v>
      </c>
      <c r="D41" s="132">
        <v>0</v>
      </c>
      <c r="E41" s="132">
        <v>0</v>
      </c>
      <c r="F41" s="132">
        <v>0</v>
      </c>
      <c r="G41" s="132">
        <v>0</v>
      </c>
    </row>
    <row r="42" spans="1:7" x14ac:dyDescent="0.25">
      <c r="A42" s="41" t="s">
        <v>431</v>
      </c>
      <c r="B42" s="131">
        <v>430544585</v>
      </c>
      <c r="C42" s="131">
        <v>25012179.52</v>
      </c>
      <c r="D42" s="131">
        <f>B42+C42</f>
        <v>455556764.51999998</v>
      </c>
      <c r="E42" s="131">
        <v>455556764.51999998</v>
      </c>
      <c r="F42" s="131">
        <v>455556764.51999998</v>
      </c>
      <c r="G42" s="131">
        <f>F42-B42</f>
        <v>25012179.519999981</v>
      </c>
    </row>
    <row r="43" spans="1:7" x14ac:dyDescent="0.25">
      <c r="A43" s="41" t="s">
        <v>298</v>
      </c>
      <c r="B43" s="130">
        <f>SUM(B44)</f>
        <v>0</v>
      </c>
      <c r="C43" s="130">
        <f t="shared" ref="C43:G43" si="3">SUM(C44)</f>
        <v>0</v>
      </c>
      <c r="D43" s="130">
        <f t="shared" si="3"/>
        <v>0</v>
      </c>
      <c r="E43" s="130">
        <f t="shared" si="3"/>
        <v>0</v>
      </c>
      <c r="F43" s="130">
        <f t="shared" si="3"/>
        <v>0</v>
      </c>
      <c r="G43" s="130">
        <f t="shared" si="3"/>
        <v>0</v>
      </c>
    </row>
    <row r="44" spans="1:7" x14ac:dyDescent="0.25">
      <c r="A44" s="45" t="s">
        <v>385</v>
      </c>
      <c r="B44" s="132">
        <v>0</v>
      </c>
      <c r="C44" s="132">
        <v>0</v>
      </c>
      <c r="D44" s="132">
        <v>0</v>
      </c>
      <c r="E44" s="132">
        <v>0</v>
      </c>
      <c r="F44" s="132">
        <v>0</v>
      </c>
      <c r="G44" s="132">
        <v>0</v>
      </c>
    </row>
    <row r="45" spans="1:7" x14ac:dyDescent="0.25">
      <c r="A45" s="41" t="s">
        <v>386</v>
      </c>
      <c r="B45" s="130">
        <f>SUM(B46:B47)</f>
        <v>0</v>
      </c>
      <c r="C45" s="130">
        <f>SUM(C46:C47)</f>
        <v>0</v>
      </c>
      <c r="D45" s="130">
        <f t="shared" ref="D45:G45" si="4">SUM(D46:D47)</f>
        <v>0</v>
      </c>
      <c r="E45" s="130">
        <f t="shared" si="4"/>
        <v>0</v>
      </c>
      <c r="F45" s="130">
        <f t="shared" si="4"/>
        <v>0</v>
      </c>
      <c r="G45" s="130">
        <f t="shared" si="4"/>
        <v>0</v>
      </c>
    </row>
    <row r="46" spans="1:7" x14ac:dyDescent="0.25">
      <c r="A46" s="42" t="s">
        <v>387</v>
      </c>
      <c r="B46" s="132">
        <v>0</v>
      </c>
      <c r="C46" s="132">
        <v>0</v>
      </c>
      <c r="D46" s="132">
        <v>0</v>
      </c>
      <c r="E46" s="132">
        <v>0</v>
      </c>
      <c r="F46" s="132">
        <v>0</v>
      </c>
      <c r="G46" s="132">
        <v>0</v>
      </c>
    </row>
    <row r="47" spans="1:7" x14ac:dyDescent="0.25">
      <c r="A47" s="42" t="s">
        <v>386</v>
      </c>
      <c r="B47" s="132">
        <v>0</v>
      </c>
      <c r="C47" s="132">
        <v>0</v>
      </c>
      <c r="D47" s="132">
        <v>0</v>
      </c>
      <c r="E47" s="132">
        <v>0</v>
      </c>
      <c r="F47" s="132">
        <v>0</v>
      </c>
      <c r="G47" s="132">
        <v>0</v>
      </c>
    </row>
    <row r="48" spans="1:7" x14ac:dyDescent="0.25">
      <c r="A48" s="49" t="s">
        <v>388</v>
      </c>
      <c r="B48" s="127">
        <f>B17+B18+B19+B20+B21+B22+B23+B24+B36+B42+B44+B43+B45</f>
        <v>430544585</v>
      </c>
      <c r="C48" s="127">
        <f>C17+C18+C19+C20+C21+C22+C23+C24+C36+C42+C44+C43+C45</f>
        <v>34270539.649999999</v>
      </c>
      <c r="D48" s="127">
        <f>D17+D18+D19+D20+D21+D22+D23+D24+D36+D42+D44+D43+D45</f>
        <v>464815124.64999998</v>
      </c>
      <c r="E48" s="127">
        <f t="shared" ref="E48:G48" si="5">E17+E18+E19+E20+E21+E22+E23+E24+E36+E42+E44+E43+E45</f>
        <v>464815124.64999998</v>
      </c>
      <c r="F48" s="127">
        <f t="shared" si="5"/>
        <v>464815124.64999998</v>
      </c>
      <c r="G48" s="127">
        <f t="shared" si="5"/>
        <v>34270539.649999976</v>
      </c>
    </row>
    <row r="49" spans="1:7" x14ac:dyDescent="0.25">
      <c r="A49" s="46" t="s">
        <v>28</v>
      </c>
      <c r="B49" s="133"/>
      <c r="C49" s="133"/>
      <c r="D49" s="133"/>
      <c r="E49" s="133"/>
      <c r="F49" s="133"/>
      <c r="G49" s="133"/>
    </row>
    <row r="50" spans="1:7" x14ac:dyDescent="0.25">
      <c r="A50" s="47"/>
      <c r="B50" s="132"/>
      <c r="C50" s="132"/>
      <c r="D50" s="132"/>
      <c r="E50" s="132"/>
      <c r="F50" s="132"/>
      <c r="G50" s="132"/>
    </row>
    <row r="51" spans="1:7" x14ac:dyDescent="0.25">
      <c r="A51" s="46" t="s">
        <v>29</v>
      </c>
      <c r="B51" s="132"/>
      <c r="C51" s="132"/>
      <c r="D51" s="132"/>
      <c r="E51" s="132"/>
      <c r="F51" s="132"/>
      <c r="G51" s="132"/>
    </row>
    <row r="52" spans="1:7" x14ac:dyDescent="0.25">
      <c r="A52" s="41" t="s">
        <v>389</v>
      </c>
      <c r="B52" s="130">
        <f>SUM(B53:B60)</f>
        <v>0</v>
      </c>
      <c r="C52" s="130">
        <f t="shared" ref="C52:G52" si="6">SUM(C53:C60)</f>
        <v>0</v>
      </c>
      <c r="D52" s="130">
        <f t="shared" si="6"/>
        <v>0</v>
      </c>
      <c r="E52" s="130">
        <f t="shared" si="6"/>
        <v>0</v>
      </c>
      <c r="F52" s="130">
        <f t="shared" si="6"/>
        <v>0</v>
      </c>
      <c r="G52" s="130">
        <f t="shared" si="6"/>
        <v>0</v>
      </c>
    </row>
    <row r="53" spans="1:7" ht="30" x14ac:dyDescent="0.25">
      <c r="A53" s="43" t="s">
        <v>390</v>
      </c>
      <c r="B53" s="132">
        <v>0</v>
      </c>
      <c r="C53" s="132">
        <v>0</v>
      </c>
      <c r="D53" s="132">
        <v>0</v>
      </c>
      <c r="E53" s="132">
        <v>0</v>
      </c>
      <c r="F53" s="132">
        <v>0</v>
      </c>
      <c r="G53" s="132">
        <v>0</v>
      </c>
    </row>
    <row r="54" spans="1:7" x14ac:dyDescent="0.25">
      <c r="A54" s="42" t="s">
        <v>391</v>
      </c>
      <c r="B54" s="132">
        <v>0</v>
      </c>
      <c r="C54" s="132">
        <v>0</v>
      </c>
      <c r="D54" s="132">
        <v>0</v>
      </c>
      <c r="E54" s="132">
        <v>0</v>
      </c>
      <c r="F54" s="132">
        <v>0</v>
      </c>
      <c r="G54" s="132">
        <v>0</v>
      </c>
    </row>
    <row r="55" spans="1:7" x14ac:dyDescent="0.25">
      <c r="A55" s="42" t="s">
        <v>392</v>
      </c>
      <c r="B55" s="132">
        <v>0</v>
      </c>
      <c r="C55" s="132">
        <v>0</v>
      </c>
      <c r="D55" s="132">
        <v>0</v>
      </c>
      <c r="E55" s="132">
        <v>0</v>
      </c>
      <c r="F55" s="132">
        <v>0</v>
      </c>
      <c r="G55" s="132">
        <v>0</v>
      </c>
    </row>
    <row r="56" spans="1:7" ht="45" x14ac:dyDescent="0.25">
      <c r="A56" s="43" t="s">
        <v>393</v>
      </c>
      <c r="B56" s="132">
        <v>0</v>
      </c>
      <c r="C56" s="132">
        <v>0</v>
      </c>
      <c r="D56" s="132">
        <v>0</v>
      </c>
      <c r="E56" s="132">
        <v>0</v>
      </c>
      <c r="F56" s="132">
        <v>0</v>
      </c>
      <c r="G56" s="132">
        <v>0</v>
      </c>
    </row>
    <row r="57" spans="1:7" x14ac:dyDescent="0.25">
      <c r="A57" s="42" t="s">
        <v>395</v>
      </c>
      <c r="B57" s="132">
        <v>0</v>
      </c>
      <c r="C57" s="132">
        <v>0</v>
      </c>
      <c r="D57" s="132">
        <v>0</v>
      </c>
      <c r="E57" s="132">
        <v>0</v>
      </c>
      <c r="F57" s="132">
        <v>0</v>
      </c>
      <c r="G57" s="132">
        <v>0</v>
      </c>
    </row>
    <row r="58" spans="1:7" ht="30" x14ac:dyDescent="0.25">
      <c r="A58" s="43" t="s">
        <v>394</v>
      </c>
      <c r="B58" s="132">
        <v>0</v>
      </c>
      <c r="C58" s="132">
        <v>0</v>
      </c>
      <c r="D58" s="132">
        <v>0</v>
      </c>
      <c r="E58" s="132">
        <v>0</v>
      </c>
      <c r="F58" s="132">
        <v>0</v>
      </c>
      <c r="G58" s="132">
        <v>0</v>
      </c>
    </row>
    <row r="59" spans="1:7" ht="30" x14ac:dyDescent="0.25">
      <c r="A59" s="43" t="s">
        <v>396</v>
      </c>
      <c r="B59" s="132">
        <v>0</v>
      </c>
      <c r="C59" s="132">
        <v>0</v>
      </c>
      <c r="D59" s="132">
        <v>0</v>
      </c>
      <c r="E59" s="132">
        <v>0</v>
      </c>
      <c r="F59" s="132">
        <v>0</v>
      </c>
      <c r="G59" s="132">
        <v>0</v>
      </c>
    </row>
    <row r="60" spans="1:7" ht="30" x14ac:dyDescent="0.25">
      <c r="A60" s="43" t="s">
        <v>397</v>
      </c>
      <c r="B60" s="132">
        <v>0</v>
      </c>
      <c r="C60" s="132">
        <v>0</v>
      </c>
      <c r="D60" s="132">
        <v>0</v>
      </c>
      <c r="E60" s="132">
        <v>0</v>
      </c>
      <c r="F60" s="132">
        <v>0</v>
      </c>
      <c r="G60" s="132">
        <v>0</v>
      </c>
    </row>
    <row r="61" spans="1:7" x14ac:dyDescent="0.25">
      <c r="A61" s="41" t="s">
        <v>398</v>
      </c>
      <c r="B61" s="130">
        <f>SUM(B62:B65)</f>
        <v>0</v>
      </c>
      <c r="C61" s="130">
        <f t="shared" ref="C61:G61" si="7">SUM(C62:C65)</f>
        <v>0</v>
      </c>
      <c r="D61" s="130">
        <f t="shared" si="7"/>
        <v>0</v>
      </c>
      <c r="E61" s="130">
        <f t="shared" si="7"/>
        <v>0</v>
      </c>
      <c r="F61" s="130">
        <f t="shared" si="7"/>
        <v>0</v>
      </c>
      <c r="G61" s="130">
        <f t="shared" si="7"/>
        <v>0</v>
      </c>
    </row>
    <row r="62" spans="1:7" x14ac:dyDescent="0.25">
      <c r="A62" s="42" t="s">
        <v>399</v>
      </c>
      <c r="B62" s="132">
        <v>0</v>
      </c>
      <c r="C62" s="132">
        <v>0</v>
      </c>
      <c r="D62" s="132">
        <v>0</v>
      </c>
      <c r="E62" s="132">
        <v>0</v>
      </c>
      <c r="F62" s="132">
        <v>0</v>
      </c>
      <c r="G62" s="132">
        <v>0</v>
      </c>
    </row>
    <row r="63" spans="1:7" x14ac:dyDescent="0.25">
      <c r="A63" s="42" t="s">
        <v>400</v>
      </c>
      <c r="B63" s="132">
        <v>0</v>
      </c>
      <c r="C63" s="132">
        <v>0</v>
      </c>
      <c r="D63" s="132">
        <v>0</v>
      </c>
      <c r="E63" s="132">
        <v>0</v>
      </c>
      <c r="F63" s="132">
        <v>0</v>
      </c>
      <c r="G63" s="132">
        <v>0</v>
      </c>
    </row>
    <row r="64" spans="1:7" x14ac:dyDescent="0.25">
      <c r="A64" s="42" t="s">
        <v>401</v>
      </c>
      <c r="B64" s="132">
        <v>0</v>
      </c>
      <c r="C64" s="132">
        <v>0</v>
      </c>
      <c r="D64" s="132">
        <v>0</v>
      </c>
      <c r="E64" s="132">
        <v>0</v>
      </c>
      <c r="F64" s="132">
        <v>0</v>
      </c>
      <c r="G64" s="132">
        <v>0</v>
      </c>
    </row>
    <row r="65" spans="1:7" x14ac:dyDescent="0.25">
      <c r="A65" s="42" t="s">
        <v>385</v>
      </c>
      <c r="B65" s="132">
        <v>0</v>
      </c>
      <c r="C65" s="132">
        <v>0</v>
      </c>
      <c r="D65" s="132">
        <v>0</v>
      </c>
      <c r="E65" s="132">
        <v>0</v>
      </c>
      <c r="F65" s="132">
        <v>0</v>
      </c>
      <c r="G65" s="132">
        <v>0</v>
      </c>
    </row>
    <row r="66" spans="1:7" x14ac:dyDescent="0.25">
      <c r="A66" s="41" t="s">
        <v>402</v>
      </c>
      <c r="B66" s="130">
        <f>SUM(B67:B68)</f>
        <v>0</v>
      </c>
      <c r="C66" s="130">
        <f t="shared" ref="C66:G66" si="8">SUM(C67:C68)</f>
        <v>0</v>
      </c>
      <c r="D66" s="130">
        <f t="shared" si="8"/>
        <v>0</v>
      </c>
      <c r="E66" s="130">
        <f t="shared" si="8"/>
        <v>0</v>
      </c>
      <c r="F66" s="130">
        <f t="shared" si="8"/>
        <v>0</v>
      </c>
      <c r="G66" s="130">
        <f t="shared" si="8"/>
        <v>0</v>
      </c>
    </row>
    <row r="67" spans="1:7" ht="30" x14ac:dyDescent="0.25">
      <c r="A67" s="43" t="s">
        <v>403</v>
      </c>
      <c r="B67" s="132">
        <v>0</v>
      </c>
      <c r="C67" s="132">
        <v>0</v>
      </c>
      <c r="D67" s="132">
        <v>0</v>
      </c>
      <c r="E67" s="132">
        <v>0</v>
      </c>
      <c r="F67" s="132">
        <v>0</v>
      </c>
      <c r="G67" s="132">
        <v>0</v>
      </c>
    </row>
    <row r="68" spans="1:7" x14ac:dyDescent="0.25">
      <c r="A68" s="42" t="s">
        <v>404</v>
      </c>
      <c r="B68" s="132">
        <v>0</v>
      </c>
      <c r="C68" s="132">
        <v>0</v>
      </c>
      <c r="D68" s="132">
        <v>0</v>
      </c>
      <c r="E68" s="132">
        <v>0</v>
      </c>
      <c r="F68" s="132">
        <v>0</v>
      </c>
      <c r="G68" s="132">
        <v>0</v>
      </c>
    </row>
    <row r="69" spans="1:7" ht="30" x14ac:dyDescent="0.25">
      <c r="A69" s="48" t="s">
        <v>405</v>
      </c>
      <c r="B69" s="132">
        <v>0</v>
      </c>
      <c r="C69" s="132">
        <v>0</v>
      </c>
      <c r="D69" s="132">
        <v>0</v>
      </c>
      <c r="E69" s="132">
        <v>0</v>
      </c>
      <c r="F69" s="132">
        <v>0</v>
      </c>
      <c r="G69" s="132">
        <v>0</v>
      </c>
    </row>
    <row r="70" spans="1:7" x14ac:dyDescent="0.25">
      <c r="A70" s="45" t="s">
        <v>406</v>
      </c>
      <c r="B70" s="132">
        <v>0</v>
      </c>
      <c r="C70" s="132">
        <v>0</v>
      </c>
      <c r="D70" s="132">
        <v>0</v>
      </c>
      <c r="E70" s="132">
        <v>0</v>
      </c>
      <c r="F70" s="132">
        <v>0</v>
      </c>
      <c r="G70" s="132">
        <v>0</v>
      </c>
    </row>
    <row r="71" spans="1:7" x14ac:dyDescent="0.25">
      <c r="A71" s="47"/>
      <c r="B71" s="132"/>
      <c r="C71" s="132"/>
      <c r="D71" s="132"/>
      <c r="E71" s="132"/>
      <c r="F71" s="132"/>
      <c r="G71" s="132"/>
    </row>
    <row r="72" spans="1:7" x14ac:dyDescent="0.25">
      <c r="A72" s="50" t="s">
        <v>407</v>
      </c>
      <c r="B72" s="132">
        <f>B52+B61+B66+B69+B70</f>
        <v>0</v>
      </c>
      <c r="C72" s="132">
        <f t="shared" ref="C72:G72" si="9">C52+C61+C66+C69+C70</f>
        <v>0</v>
      </c>
      <c r="D72" s="132">
        <f t="shared" si="9"/>
        <v>0</v>
      </c>
      <c r="E72" s="132">
        <f t="shared" si="9"/>
        <v>0</v>
      </c>
      <c r="F72" s="132">
        <f t="shared" si="9"/>
        <v>0</v>
      </c>
      <c r="G72" s="132">
        <f t="shared" si="9"/>
        <v>0</v>
      </c>
    </row>
    <row r="73" spans="1:7" x14ac:dyDescent="0.25">
      <c r="A73" s="47"/>
      <c r="B73" s="132"/>
      <c r="C73" s="132"/>
      <c r="D73" s="132"/>
      <c r="E73" s="132"/>
      <c r="F73" s="132"/>
      <c r="G73" s="132"/>
    </row>
    <row r="74" spans="1:7" x14ac:dyDescent="0.25">
      <c r="A74" s="51" t="s">
        <v>408</v>
      </c>
      <c r="B74" s="130">
        <f>B75</f>
        <v>0</v>
      </c>
      <c r="C74" s="130">
        <f t="shared" ref="C74:G74" si="10">C75</f>
        <v>0</v>
      </c>
      <c r="D74" s="130">
        <f t="shared" si="10"/>
        <v>0</v>
      </c>
      <c r="E74" s="130">
        <f t="shared" si="10"/>
        <v>0</v>
      </c>
      <c r="F74" s="130">
        <f t="shared" si="10"/>
        <v>0</v>
      </c>
      <c r="G74" s="130">
        <f t="shared" si="10"/>
        <v>0</v>
      </c>
    </row>
    <row r="75" spans="1:7" x14ac:dyDescent="0.25">
      <c r="A75" s="46" t="s">
        <v>409</v>
      </c>
      <c r="B75" s="132">
        <v>0</v>
      </c>
      <c r="C75" s="132">
        <v>0</v>
      </c>
      <c r="D75" s="132">
        <v>0</v>
      </c>
      <c r="E75" s="132">
        <v>0</v>
      </c>
      <c r="F75" s="132">
        <v>0</v>
      </c>
      <c r="G75" s="132">
        <v>0</v>
      </c>
    </row>
    <row r="76" spans="1:7" x14ac:dyDescent="0.25">
      <c r="A76" s="47"/>
      <c r="B76" s="132"/>
      <c r="C76" s="132"/>
      <c r="D76" s="132"/>
      <c r="E76" s="132"/>
      <c r="F76" s="132"/>
      <c r="G76" s="132"/>
    </row>
    <row r="77" spans="1:7" x14ac:dyDescent="0.25">
      <c r="A77" s="49" t="s">
        <v>410</v>
      </c>
      <c r="B77" s="127">
        <f>B48+B72+B74</f>
        <v>430544585</v>
      </c>
      <c r="C77" s="127">
        <f t="shared" ref="C77:G77" si="11">C48+C72+C74</f>
        <v>34270539.649999999</v>
      </c>
      <c r="D77" s="127">
        <f t="shared" si="11"/>
        <v>464815124.64999998</v>
      </c>
      <c r="E77" s="127">
        <f t="shared" si="11"/>
        <v>464815124.64999998</v>
      </c>
      <c r="F77" s="127">
        <f t="shared" si="11"/>
        <v>464815124.64999998</v>
      </c>
      <c r="G77" s="127">
        <f t="shared" si="11"/>
        <v>34270539.649999976</v>
      </c>
    </row>
    <row r="78" spans="1:7" x14ac:dyDescent="0.25">
      <c r="A78" s="47"/>
      <c r="B78" s="132"/>
      <c r="C78" s="132"/>
      <c r="D78" s="132"/>
      <c r="E78" s="132"/>
      <c r="F78" s="132"/>
      <c r="G78" s="132"/>
    </row>
    <row r="79" spans="1:7" x14ac:dyDescent="0.25">
      <c r="A79" s="45" t="s">
        <v>30</v>
      </c>
      <c r="B79" s="132"/>
      <c r="C79" s="132"/>
      <c r="D79" s="132"/>
      <c r="E79" s="132"/>
      <c r="F79" s="132"/>
      <c r="G79" s="132"/>
    </row>
    <row r="80" spans="1:7" ht="30" x14ac:dyDescent="0.25">
      <c r="A80" s="48" t="s">
        <v>31</v>
      </c>
      <c r="B80" s="132">
        <v>0</v>
      </c>
      <c r="C80" s="132">
        <v>0</v>
      </c>
      <c r="D80" s="132">
        <v>0</v>
      </c>
      <c r="E80" s="132">
        <v>0</v>
      </c>
      <c r="F80" s="132">
        <v>0</v>
      </c>
      <c r="G80" s="132">
        <v>0</v>
      </c>
    </row>
    <row r="81" spans="1:7" ht="30" x14ac:dyDescent="0.25">
      <c r="A81" s="48" t="s">
        <v>32</v>
      </c>
      <c r="B81" s="132">
        <v>0</v>
      </c>
      <c r="C81" s="132">
        <v>0</v>
      </c>
      <c r="D81" s="132">
        <v>0</v>
      </c>
      <c r="E81" s="132">
        <v>0</v>
      </c>
      <c r="F81" s="132">
        <v>0</v>
      </c>
      <c r="G81" s="132">
        <v>0</v>
      </c>
    </row>
    <row r="82" spans="1:7" x14ac:dyDescent="0.25">
      <c r="A82" s="41" t="s">
        <v>33</v>
      </c>
      <c r="B82" s="130">
        <f>B80+B81</f>
        <v>0</v>
      </c>
      <c r="C82" s="130">
        <f t="shared" ref="C82:G82" si="12">C80+C81</f>
        <v>0</v>
      </c>
      <c r="D82" s="130">
        <f t="shared" si="12"/>
        <v>0</v>
      </c>
      <c r="E82" s="130">
        <f t="shared" si="12"/>
        <v>0</v>
      </c>
      <c r="F82" s="130">
        <f t="shared" si="12"/>
        <v>0</v>
      </c>
      <c r="G82" s="130">
        <f t="shared" si="12"/>
        <v>0</v>
      </c>
    </row>
    <row r="84" spans="1:7" x14ac:dyDescent="0.25">
      <c r="A84" s="250" t="s">
        <v>233</v>
      </c>
      <c r="B84" s="250"/>
      <c r="C84" s="250"/>
      <c r="D84" s="250"/>
      <c r="E84" s="250"/>
      <c r="F84" s="250"/>
      <c r="G84" s="250"/>
    </row>
    <row r="85" spans="1:7" x14ac:dyDescent="0.25">
      <c r="A85" s="23"/>
    </row>
    <row r="86" spans="1:7" x14ac:dyDescent="0.25">
      <c r="A86" s="23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8" spans="1:73" x14ac:dyDescent="0.25">
      <c r="A438" s="1"/>
      <c r="B438" s="1"/>
      <c r="C438" s="1"/>
      <c r="D438" s="1"/>
      <c r="E438" s="1"/>
      <c r="F438" s="1"/>
      <c r="G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</row>
    <row r="439" spans="1:73" x14ac:dyDescent="0.25">
      <c r="A439" s="1"/>
      <c r="B439" s="1"/>
      <c r="C439" s="1"/>
      <c r="D439" s="1"/>
      <c r="E439" s="1"/>
      <c r="F439" s="1"/>
      <c r="G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</row>
    <row r="440" spans="1:73" x14ac:dyDescent="0.25">
      <c r="A440" s="1"/>
      <c r="B440" s="1"/>
      <c r="C440" s="1"/>
      <c r="D440" s="1"/>
      <c r="E440" s="1"/>
      <c r="F440" s="1"/>
      <c r="G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</row>
    <row r="441" spans="1:73" x14ac:dyDescent="0.25">
      <c r="A441" s="1"/>
      <c r="B441" s="1"/>
      <c r="C441" s="1"/>
      <c r="D441" s="1"/>
      <c r="E441" s="1"/>
      <c r="F441" s="1"/>
      <c r="G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</row>
    <row r="442" spans="1:73" x14ac:dyDescent="0.25">
      <c r="A442" s="1"/>
      <c r="B442" s="1"/>
      <c r="C442" s="1"/>
      <c r="D442" s="1"/>
      <c r="E442" s="1"/>
      <c r="F442" s="1"/>
      <c r="G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</row>
    <row r="443" spans="1:73" x14ac:dyDescent="0.25">
      <c r="A443" s="1"/>
      <c r="B443" s="1"/>
      <c r="C443" s="1"/>
      <c r="D443" s="1"/>
      <c r="E443" s="1"/>
      <c r="F443" s="1"/>
      <c r="G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</row>
    <row r="444" spans="1:73" x14ac:dyDescent="0.25">
      <c r="A444" s="1"/>
      <c r="B444" s="1"/>
      <c r="C444" s="1"/>
      <c r="D444" s="1"/>
      <c r="E444" s="1"/>
      <c r="F444" s="1"/>
      <c r="G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</row>
    <row r="445" spans="1:73" x14ac:dyDescent="0.25">
      <c r="A445" s="1"/>
      <c r="B445" s="1"/>
      <c r="C445" s="1"/>
      <c r="D445" s="1"/>
      <c r="E445" s="1"/>
      <c r="F445" s="1"/>
      <c r="G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</row>
    <row r="446" spans="1:73" x14ac:dyDescent="0.25">
      <c r="A446" s="1"/>
      <c r="B446" s="1"/>
      <c r="C446" s="1"/>
      <c r="D446" s="1"/>
      <c r="E446" s="1"/>
      <c r="F446" s="1"/>
      <c r="G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</row>
    <row r="447" spans="1:73" x14ac:dyDescent="0.25">
      <c r="A447" s="1"/>
      <c r="B447" s="1"/>
      <c r="C447" s="1"/>
      <c r="D447" s="1"/>
      <c r="E447" s="1"/>
      <c r="F447" s="1"/>
      <c r="G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</row>
    <row r="448" spans="1:73" x14ac:dyDescent="0.25">
      <c r="A448" s="1"/>
      <c r="B448" s="1"/>
      <c r="C448" s="1"/>
      <c r="D448" s="1"/>
      <c r="E448" s="1"/>
      <c r="F448" s="1"/>
      <c r="G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</row>
    <row r="449" spans="1:73" x14ac:dyDescent="0.25">
      <c r="A449" s="1"/>
      <c r="B449" s="1"/>
      <c r="C449" s="1"/>
      <c r="D449" s="1"/>
      <c r="E449" s="1"/>
      <c r="F449" s="1"/>
      <c r="G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</row>
    <row r="450" spans="1:73" x14ac:dyDescent="0.25">
      <c r="A450" s="1"/>
      <c r="B450" s="1"/>
      <c r="C450" s="1"/>
      <c r="D450" s="1"/>
      <c r="E450" s="1"/>
      <c r="F450" s="1"/>
      <c r="G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</row>
    <row r="451" spans="1:73" x14ac:dyDescent="0.25">
      <c r="A451" s="1"/>
      <c r="B451" s="1"/>
      <c r="C451" s="1"/>
      <c r="D451" s="1"/>
      <c r="E451" s="1"/>
      <c r="F451" s="1"/>
      <c r="G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</row>
    <row r="452" spans="1:73" x14ac:dyDescent="0.25">
      <c r="A452" s="1"/>
      <c r="B452" s="1"/>
      <c r="C452" s="1"/>
      <c r="D452" s="1"/>
      <c r="E452" s="1"/>
      <c r="F452" s="1"/>
      <c r="G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</row>
    <row r="453" spans="1:73" x14ac:dyDescent="0.25">
      <c r="A453" s="1"/>
      <c r="B453" s="1"/>
      <c r="C453" s="1"/>
      <c r="D453" s="1"/>
      <c r="E453" s="1"/>
      <c r="F453" s="1"/>
      <c r="G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</row>
    <row r="454" spans="1:73" x14ac:dyDescent="0.25">
      <c r="A454" s="1"/>
      <c r="B454" s="1"/>
      <c r="C454" s="1"/>
      <c r="D454" s="1"/>
      <c r="E454" s="1"/>
      <c r="F454" s="1"/>
      <c r="G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</row>
    <row r="455" spans="1:73" x14ac:dyDescent="0.25">
      <c r="A455" s="1"/>
      <c r="B455" s="1"/>
      <c r="C455" s="1"/>
      <c r="D455" s="1"/>
      <c r="E455" s="1"/>
      <c r="F455" s="1"/>
      <c r="G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</row>
    <row r="456" spans="1:73" x14ac:dyDescent="0.25">
      <c r="A456" s="1"/>
      <c r="B456" s="1"/>
      <c r="C456" s="1"/>
      <c r="D456" s="1"/>
      <c r="E456" s="1"/>
      <c r="F456" s="1"/>
      <c r="G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</row>
    <row r="457" spans="1:73" x14ac:dyDescent="0.25">
      <c r="A457" s="1"/>
      <c r="B457" s="1"/>
      <c r="C457" s="1"/>
      <c r="D457" s="1"/>
      <c r="E457" s="1"/>
      <c r="F457" s="1"/>
      <c r="G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</row>
    <row r="458" spans="1:73" x14ac:dyDescent="0.25">
      <c r="A458" s="1"/>
      <c r="B458" s="1"/>
      <c r="C458" s="1"/>
      <c r="D458" s="1"/>
      <c r="E458" s="1"/>
      <c r="F458" s="1"/>
      <c r="G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</row>
    <row r="459" spans="1:73" x14ac:dyDescent="0.25">
      <c r="A459" s="1"/>
      <c r="B459" s="1"/>
      <c r="C459" s="1"/>
      <c r="D459" s="1"/>
      <c r="E459" s="1"/>
      <c r="F459" s="1"/>
      <c r="G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</row>
    <row r="460" spans="1:73" x14ac:dyDescent="0.25">
      <c r="A460" s="1"/>
      <c r="B460" s="1"/>
      <c r="C460" s="1"/>
      <c r="D460" s="1"/>
      <c r="E460" s="1"/>
      <c r="F460" s="1"/>
      <c r="G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</row>
    <row r="461" spans="1:73" x14ac:dyDescent="0.25">
      <c r="A461" s="1"/>
      <c r="B461" s="1"/>
      <c r="C461" s="1"/>
      <c r="D461" s="1"/>
      <c r="E461" s="1"/>
      <c r="F461" s="1"/>
      <c r="G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</row>
    <row r="462" spans="1:73" x14ac:dyDescent="0.25">
      <c r="A462" s="1"/>
      <c r="B462" s="1"/>
      <c r="C462" s="1"/>
      <c r="D462" s="1"/>
      <c r="E462" s="1"/>
      <c r="F462" s="1"/>
      <c r="G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</row>
    <row r="463" spans="1:73" x14ac:dyDescent="0.25">
      <c r="A463" s="1"/>
      <c r="B463" s="1"/>
      <c r="C463" s="1"/>
      <c r="D463" s="1"/>
      <c r="E463" s="1"/>
      <c r="F463" s="1"/>
      <c r="G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</row>
    <row r="464" spans="1:73" x14ac:dyDescent="0.25">
      <c r="A464" s="1"/>
      <c r="B464" s="1"/>
      <c r="C464" s="1"/>
      <c r="D464" s="1"/>
      <c r="E464" s="1"/>
      <c r="F464" s="1"/>
      <c r="G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</row>
    <row r="465" spans="1:73" x14ac:dyDescent="0.25">
      <c r="A465" s="1"/>
      <c r="B465" s="1"/>
      <c r="C465" s="1"/>
      <c r="D465" s="1"/>
      <c r="E465" s="1"/>
      <c r="F465" s="1"/>
      <c r="G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</row>
    <row r="466" spans="1:73" x14ac:dyDescent="0.25">
      <c r="A466" s="1"/>
      <c r="B466" s="1"/>
      <c r="C466" s="1"/>
      <c r="D466" s="1"/>
      <c r="E466" s="1"/>
      <c r="F466" s="1"/>
      <c r="G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</row>
    <row r="467" spans="1:73" x14ac:dyDescent="0.25">
      <c r="A467" s="1"/>
      <c r="B467" s="1"/>
      <c r="C467" s="1"/>
      <c r="D467" s="1"/>
      <c r="E467" s="1"/>
      <c r="F467" s="1"/>
      <c r="G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</row>
    <row r="468" spans="1:73" x14ac:dyDescent="0.25">
      <c r="A468" s="1"/>
      <c r="B468" s="1"/>
      <c r="C468" s="1"/>
      <c r="D468" s="1"/>
      <c r="E468" s="1"/>
      <c r="F468" s="1"/>
      <c r="G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</row>
    <row r="469" spans="1:73" x14ac:dyDescent="0.25">
      <c r="A469" s="1"/>
      <c r="B469" s="1"/>
      <c r="C469" s="1"/>
      <c r="D469" s="1"/>
      <c r="E469" s="1"/>
      <c r="F469" s="1"/>
      <c r="G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</row>
    <row r="470" spans="1:73" x14ac:dyDescent="0.25">
      <c r="A470" s="1"/>
      <c r="B470" s="1"/>
      <c r="C470" s="1"/>
      <c r="D470" s="1"/>
      <c r="E470" s="1"/>
      <c r="F470" s="1"/>
      <c r="G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</row>
    <row r="471" spans="1:73" x14ac:dyDescent="0.25">
      <c r="A471" s="1"/>
      <c r="B471" s="1"/>
      <c r="C471" s="1"/>
      <c r="D471" s="1"/>
      <c r="E471" s="1"/>
      <c r="F471" s="1"/>
      <c r="G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</row>
    <row r="472" spans="1:73" x14ac:dyDescent="0.25">
      <c r="A472" s="1"/>
      <c r="B472" s="1"/>
      <c r="C472" s="1"/>
      <c r="D472" s="1"/>
      <c r="E472" s="1"/>
      <c r="F472" s="1"/>
      <c r="G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</row>
    <row r="473" spans="1:73" x14ac:dyDescent="0.25">
      <c r="A473" s="1"/>
      <c r="B473" s="1"/>
      <c r="C473" s="1"/>
      <c r="D473" s="1"/>
      <c r="E473" s="1"/>
      <c r="F473" s="1"/>
      <c r="G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</row>
    <row r="474" spans="1:73" x14ac:dyDescent="0.25">
      <c r="A474" s="1"/>
      <c r="B474" s="1"/>
      <c r="C474" s="1"/>
      <c r="D474" s="1"/>
      <c r="E474" s="1"/>
      <c r="F474" s="1"/>
      <c r="G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</row>
    <row r="475" spans="1:73" x14ac:dyDescent="0.25">
      <c r="A475" s="1"/>
      <c r="B475" s="1"/>
      <c r="C475" s="1"/>
      <c r="D475" s="1"/>
      <c r="E475" s="1"/>
      <c r="F475" s="1"/>
      <c r="G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</row>
    <row r="476" spans="1:73" x14ac:dyDescent="0.25">
      <c r="A476" s="1"/>
      <c r="B476" s="1"/>
      <c r="C476" s="1"/>
      <c r="D476" s="1"/>
      <c r="E476" s="1"/>
      <c r="F476" s="1"/>
      <c r="G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</row>
    <row r="477" spans="1:73" x14ac:dyDescent="0.25">
      <c r="A477" s="1"/>
      <c r="B477" s="1"/>
      <c r="C477" s="1"/>
      <c r="D477" s="1"/>
      <c r="E477" s="1"/>
      <c r="F477" s="1"/>
      <c r="G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</row>
    <row r="478" spans="1:73" x14ac:dyDescent="0.25">
      <c r="A478" s="1"/>
      <c r="B478" s="1"/>
      <c r="C478" s="1"/>
      <c r="D478" s="1"/>
      <c r="E478" s="1"/>
      <c r="F478" s="1"/>
      <c r="G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</row>
    <row r="479" spans="1:73" x14ac:dyDescent="0.25">
      <c r="A479" s="1"/>
      <c r="B479" s="1"/>
      <c r="C479" s="1"/>
      <c r="D479" s="1"/>
      <c r="E479" s="1"/>
      <c r="F479" s="1"/>
      <c r="G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</row>
    <row r="480" spans="1:73" x14ac:dyDescent="0.25">
      <c r="A480" s="1"/>
      <c r="B480" s="1"/>
      <c r="C480" s="1"/>
      <c r="D480" s="1"/>
      <c r="E480" s="1"/>
      <c r="F480" s="1"/>
      <c r="G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</row>
    <row r="481" spans="1:73" x14ac:dyDescent="0.25">
      <c r="A481" s="1"/>
      <c r="B481" s="1"/>
      <c r="C481" s="1"/>
      <c r="D481" s="1"/>
      <c r="E481" s="1"/>
      <c r="F481" s="1"/>
      <c r="G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</row>
    <row r="482" spans="1:73" x14ac:dyDescent="0.25">
      <c r="A482" s="1"/>
      <c r="B482" s="1"/>
      <c r="C482" s="1"/>
      <c r="D482" s="1"/>
      <c r="E482" s="1"/>
      <c r="F482" s="1"/>
      <c r="G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</row>
    <row r="483" spans="1:73" x14ac:dyDescent="0.25">
      <c r="A483" s="1"/>
      <c r="B483" s="1"/>
      <c r="C483" s="1"/>
      <c r="D483" s="1"/>
      <c r="E483" s="1"/>
      <c r="F483" s="1"/>
      <c r="G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</row>
    <row r="484" spans="1:73" x14ac:dyDescent="0.25">
      <c r="A484" s="1"/>
      <c r="B484" s="1"/>
      <c r="C484" s="1"/>
      <c r="D484" s="1"/>
      <c r="E484" s="1"/>
      <c r="F484" s="1"/>
      <c r="G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</row>
    <row r="485" spans="1:73" x14ac:dyDescent="0.25">
      <c r="A485" s="1"/>
      <c r="B485" s="1"/>
      <c r="C485" s="1"/>
      <c r="D485" s="1"/>
      <c r="E485" s="1"/>
      <c r="F485" s="1"/>
      <c r="G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</row>
    <row r="486" spans="1:73" x14ac:dyDescent="0.25">
      <c r="A486" s="1"/>
      <c r="B486" s="1"/>
      <c r="C486" s="1"/>
      <c r="D486" s="1"/>
      <c r="E486" s="1"/>
      <c r="F486" s="1"/>
      <c r="G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</row>
    <row r="487" spans="1:73" x14ac:dyDescent="0.25">
      <c r="A487" s="1"/>
      <c r="B487" s="1"/>
      <c r="C487" s="1"/>
      <c r="D487" s="1"/>
      <c r="E487" s="1"/>
      <c r="F487" s="1"/>
      <c r="G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</row>
    <row r="488" spans="1:73" x14ac:dyDescent="0.25">
      <c r="A488" s="1"/>
      <c r="B488" s="1"/>
      <c r="C488" s="1"/>
      <c r="D488" s="1"/>
      <c r="E488" s="1"/>
      <c r="F488" s="1"/>
      <c r="G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</row>
    <row r="489" spans="1:73" x14ac:dyDescent="0.25">
      <c r="A489" s="1"/>
      <c r="B489" s="1"/>
      <c r="C489" s="1"/>
      <c r="D489" s="1"/>
      <c r="E489" s="1"/>
      <c r="F489" s="1"/>
      <c r="G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</row>
    <row r="490" spans="1:73" x14ac:dyDescent="0.25">
      <c r="A490" s="1"/>
      <c r="B490" s="1"/>
      <c r="C490" s="1"/>
      <c r="D490" s="1"/>
      <c r="E490" s="1"/>
      <c r="F490" s="1"/>
      <c r="G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</row>
    <row r="491" spans="1:73" x14ac:dyDescent="0.25">
      <c r="A491" s="1"/>
      <c r="B491" s="1"/>
      <c r="C491" s="1"/>
      <c r="D491" s="1"/>
      <c r="E491" s="1"/>
      <c r="F491" s="1"/>
      <c r="G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</row>
    <row r="492" spans="1:73" x14ac:dyDescent="0.25">
      <c r="A492" s="1"/>
      <c r="B492" s="1"/>
      <c r="C492" s="1"/>
      <c r="D492" s="1"/>
      <c r="E492" s="1"/>
      <c r="F492" s="1"/>
      <c r="G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</row>
    <row r="493" spans="1:73" x14ac:dyDescent="0.25">
      <c r="A493" s="1"/>
      <c r="B493" s="1"/>
      <c r="C493" s="1"/>
      <c r="D493" s="1"/>
      <c r="E493" s="1"/>
      <c r="F493" s="1"/>
      <c r="G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</row>
    <row r="494" spans="1:73" x14ac:dyDescent="0.25">
      <c r="A494" s="1"/>
      <c r="B494" s="1"/>
      <c r="C494" s="1"/>
      <c r="D494" s="1"/>
      <c r="E494" s="1"/>
      <c r="F494" s="1"/>
      <c r="G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</row>
    <row r="495" spans="1:73" x14ac:dyDescent="0.25">
      <c r="A495" s="1"/>
      <c r="B495" s="1"/>
      <c r="C495" s="1"/>
      <c r="D495" s="1"/>
      <c r="E495" s="1"/>
      <c r="F495" s="1"/>
      <c r="G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</row>
    <row r="496" spans="1:73" x14ac:dyDescent="0.25">
      <c r="A496" s="1"/>
      <c r="B496" s="1"/>
      <c r="C496" s="1"/>
      <c r="D496" s="1"/>
      <c r="E496" s="1"/>
      <c r="F496" s="1"/>
      <c r="G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</row>
    <row r="497" spans="1:73" x14ac:dyDescent="0.25">
      <c r="A497" s="1"/>
      <c r="B497" s="1"/>
      <c r="C497" s="1"/>
      <c r="D497" s="1"/>
      <c r="E497" s="1"/>
      <c r="F497" s="1"/>
      <c r="G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</row>
    <row r="498" spans="1:73" x14ac:dyDescent="0.25">
      <c r="A498" s="1"/>
      <c r="B498" s="1"/>
      <c r="C498" s="1"/>
      <c r="D498" s="1"/>
      <c r="E498" s="1"/>
      <c r="F498" s="1"/>
      <c r="G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</row>
    <row r="499" spans="1:73" x14ac:dyDescent="0.25">
      <c r="A499" s="1"/>
      <c r="B499" s="1"/>
      <c r="C499" s="1"/>
      <c r="D499" s="1"/>
      <c r="E499" s="1"/>
      <c r="F499" s="1"/>
      <c r="G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</row>
    <row r="500" spans="1:73" x14ac:dyDescent="0.25">
      <c r="A500" s="1"/>
      <c r="B500" s="1"/>
      <c r="C500" s="1"/>
      <c r="D500" s="1"/>
      <c r="E500" s="1"/>
      <c r="F500" s="1"/>
      <c r="G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</row>
    <row r="501" spans="1:73" x14ac:dyDescent="0.25">
      <c r="A501" s="1"/>
      <c r="B501" s="1"/>
      <c r="C501" s="1"/>
      <c r="D501" s="1"/>
      <c r="E501" s="1"/>
      <c r="F501" s="1"/>
      <c r="G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</row>
    <row r="502" spans="1:73" x14ac:dyDescent="0.25">
      <c r="A502" s="1"/>
      <c r="B502" s="1"/>
      <c r="C502" s="1"/>
      <c r="D502" s="1"/>
      <c r="E502" s="1"/>
      <c r="F502" s="1"/>
      <c r="G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</row>
    <row r="503" spans="1:73" x14ac:dyDescent="0.25">
      <c r="A503" s="1"/>
      <c r="B503" s="1"/>
      <c r="C503" s="1"/>
      <c r="D503" s="1"/>
      <c r="E503" s="1"/>
      <c r="F503" s="1"/>
      <c r="G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</row>
    <row r="504" spans="1:73" x14ac:dyDescent="0.25">
      <c r="A504" s="1"/>
      <c r="B504" s="1"/>
      <c r="C504" s="1"/>
      <c r="D504" s="1"/>
      <c r="E504" s="1"/>
      <c r="F504" s="1"/>
      <c r="G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</row>
    <row r="505" spans="1:73" x14ac:dyDescent="0.25">
      <c r="A505" s="1"/>
      <c r="B505" s="1"/>
      <c r="C505" s="1"/>
      <c r="D505" s="1"/>
      <c r="E505" s="1"/>
      <c r="F505" s="1"/>
      <c r="G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</row>
    <row r="506" spans="1:73" x14ac:dyDescent="0.25">
      <c r="A506" s="1"/>
      <c r="B506" s="1"/>
      <c r="C506" s="1"/>
      <c r="D506" s="1"/>
      <c r="E506" s="1"/>
      <c r="F506" s="1"/>
      <c r="G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</row>
    <row r="507" spans="1:73" x14ac:dyDescent="0.25">
      <c r="A507" s="1"/>
      <c r="B507" s="1"/>
      <c r="C507" s="1"/>
      <c r="D507" s="1"/>
      <c r="E507" s="1"/>
      <c r="F507" s="1"/>
      <c r="G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</row>
    <row r="508" spans="1:73" x14ac:dyDescent="0.25">
      <c r="A508" s="1"/>
      <c r="B508" s="1"/>
      <c r="C508" s="1"/>
      <c r="D508" s="1"/>
      <c r="E508" s="1"/>
      <c r="F508" s="1"/>
      <c r="G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</row>
    <row r="509" spans="1:73" x14ac:dyDescent="0.25">
      <c r="A509" s="1"/>
      <c r="B509" s="1"/>
      <c r="C509" s="1"/>
      <c r="D509" s="1"/>
      <c r="E509" s="1"/>
      <c r="F509" s="1"/>
      <c r="G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</row>
    <row r="510" spans="1:73" x14ac:dyDescent="0.25">
      <c r="A510" s="1"/>
      <c r="B510" s="1"/>
      <c r="C510" s="1"/>
      <c r="D510" s="1"/>
      <c r="E510" s="1"/>
      <c r="F510" s="1"/>
      <c r="G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</row>
    <row r="511" spans="1:73" x14ac:dyDescent="0.25">
      <c r="A511" s="1"/>
      <c r="B511" s="1"/>
      <c r="C511" s="1"/>
      <c r="D511" s="1"/>
      <c r="E511" s="1"/>
      <c r="F511" s="1"/>
      <c r="G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</row>
    <row r="512" spans="1:73" x14ac:dyDescent="0.25">
      <c r="A512" s="1"/>
      <c r="B512" s="1"/>
      <c r="C512" s="1"/>
      <c r="D512" s="1"/>
      <c r="E512" s="1"/>
      <c r="F512" s="1"/>
      <c r="G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</row>
    <row r="513" spans="1:73" x14ac:dyDescent="0.25">
      <c r="A513" s="1"/>
      <c r="B513" s="1"/>
      <c r="C513" s="1"/>
      <c r="D513" s="1"/>
      <c r="E513" s="1"/>
      <c r="F513" s="1"/>
      <c r="G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</row>
    <row r="514" spans="1:73" x14ac:dyDescent="0.25">
      <c r="A514" s="1"/>
      <c r="B514" s="1"/>
      <c r="C514" s="1"/>
      <c r="D514" s="1"/>
      <c r="E514" s="1"/>
      <c r="F514" s="1"/>
      <c r="G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</row>
    <row r="515" spans="1:73" x14ac:dyDescent="0.25">
      <c r="A515" s="1"/>
      <c r="B515" s="1"/>
      <c r="C515" s="1"/>
      <c r="D515" s="1"/>
      <c r="E515" s="1"/>
      <c r="F515" s="1"/>
      <c r="G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</row>
    <row r="516" spans="1:73" x14ac:dyDescent="0.25">
      <c r="A516" s="1"/>
      <c r="B516" s="1"/>
      <c r="C516" s="1"/>
      <c r="D516" s="1"/>
      <c r="E516" s="1"/>
      <c r="F516" s="1"/>
      <c r="G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</row>
    <row r="517" spans="1:73" x14ac:dyDescent="0.25">
      <c r="A517" s="1"/>
      <c r="B517" s="1"/>
      <c r="C517" s="1"/>
      <c r="D517" s="1"/>
      <c r="E517" s="1"/>
      <c r="F517" s="1"/>
      <c r="G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</row>
    <row r="518" spans="1:73" x14ac:dyDescent="0.25">
      <c r="A518" s="1"/>
      <c r="B518" s="1"/>
      <c r="C518" s="1"/>
      <c r="D518" s="1"/>
      <c r="E518" s="1"/>
      <c r="F518" s="1"/>
      <c r="G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</row>
    <row r="519" spans="1:73" x14ac:dyDescent="0.25">
      <c r="A519" s="1"/>
      <c r="B519" s="1"/>
      <c r="C519" s="1"/>
      <c r="D519" s="1"/>
      <c r="E519" s="1"/>
      <c r="F519" s="1"/>
      <c r="G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</row>
    <row r="520" spans="1:73" x14ac:dyDescent="0.25">
      <c r="A520" s="1"/>
      <c r="B520" s="1"/>
      <c r="C520" s="1"/>
      <c r="D520" s="1"/>
      <c r="E520" s="1"/>
      <c r="F520" s="1"/>
      <c r="G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</row>
    <row r="521" spans="1:73" x14ac:dyDescent="0.25">
      <c r="A521" s="1"/>
      <c r="B521" s="1"/>
      <c r="C521" s="1"/>
      <c r="D521" s="1"/>
      <c r="E521" s="1"/>
      <c r="F521" s="1"/>
      <c r="G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</row>
    <row r="522" spans="1:73" x14ac:dyDescent="0.25">
      <c r="A522" s="1"/>
      <c r="B522" s="1"/>
      <c r="C522" s="1"/>
      <c r="D522" s="1"/>
      <c r="E522" s="1"/>
      <c r="F522" s="1"/>
      <c r="G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</row>
    <row r="523" spans="1:73" x14ac:dyDescent="0.25">
      <c r="A523" s="1"/>
      <c r="B523" s="1"/>
      <c r="C523" s="1"/>
      <c r="D523" s="1"/>
      <c r="E523" s="1"/>
      <c r="F523" s="1"/>
      <c r="G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</row>
    <row r="524" spans="1:73" x14ac:dyDescent="0.25">
      <c r="A524" s="1"/>
      <c r="B524" s="1"/>
      <c r="C524" s="1"/>
      <c r="D524" s="1"/>
      <c r="E524" s="1"/>
      <c r="F524" s="1"/>
      <c r="G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</row>
    <row r="525" spans="1:73" x14ac:dyDescent="0.25">
      <c r="A525" s="1"/>
      <c r="B525" s="1"/>
      <c r="C525" s="1"/>
      <c r="D525" s="1"/>
      <c r="E525" s="1"/>
      <c r="F525" s="1"/>
      <c r="G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</row>
    <row r="526" spans="1:73" x14ac:dyDescent="0.25">
      <c r="A526" s="1"/>
      <c r="B526" s="1"/>
      <c r="C526" s="1"/>
      <c r="D526" s="1"/>
      <c r="E526" s="1"/>
      <c r="F526" s="1"/>
      <c r="G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</row>
    <row r="527" spans="1:73" x14ac:dyDescent="0.25">
      <c r="A527" s="1"/>
      <c r="B527" s="1"/>
      <c r="C527" s="1"/>
      <c r="D527" s="1"/>
      <c r="E527" s="1"/>
      <c r="F527" s="1"/>
      <c r="G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</row>
    <row r="528" spans="1:73" x14ac:dyDescent="0.25">
      <c r="A528" s="1"/>
      <c r="B528" s="1"/>
      <c r="C528" s="1"/>
      <c r="D528" s="1"/>
      <c r="E528" s="1"/>
      <c r="F528" s="1"/>
      <c r="G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</row>
    <row r="529" spans="1:73" x14ac:dyDescent="0.25">
      <c r="A529" s="1"/>
      <c r="B529" s="1"/>
      <c r="C529" s="1"/>
      <c r="D529" s="1"/>
      <c r="E529" s="1"/>
      <c r="F529" s="1"/>
      <c r="G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</row>
    <row r="530" spans="1:73" x14ac:dyDescent="0.25">
      <c r="A530" s="1"/>
      <c r="B530" s="1"/>
      <c r="C530" s="1"/>
      <c r="D530" s="1"/>
      <c r="E530" s="1"/>
      <c r="F530" s="1"/>
      <c r="G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</row>
    <row r="531" spans="1:73" x14ac:dyDescent="0.25">
      <c r="A531" s="1"/>
      <c r="B531" s="1"/>
      <c r="C531" s="1"/>
      <c r="D531" s="1"/>
      <c r="E531" s="1"/>
      <c r="F531" s="1"/>
      <c r="G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</row>
    <row r="532" spans="1:73" x14ac:dyDescent="0.25">
      <c r="A532" s="1"/>
      <c r="B532" s="1"/>
      <c r="C532" s="1"/>
      <c r="D532" s="1"/>
      <c r="E532" s="1"/>
      <c r="F532" s="1"/>
      <c r="G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</row>
    <row r="533" spans="1:73" x14ac:dyDescent="0.25">
      <c r="A533" s="1"/>
      <c r="B533" s="1"/>
      <c r="C533" s="1"/>
      <c r="D533" s="1"/>
      <c r="E533" s="1"/>
      <c r="F533" s="1"/>
      <c r="G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</row>
    <row r="534" spans="1:73" x14ac:dyDescent="0.25">
      <c r="A534" s="1"/>
      <c r="B534" s="1"/>
      <c r="C534" s="1"/>
      <c r="D534" s="1"/>
      <c r="E534" s="1"/>
      <c r="F534" s="1"/>
      <c r="G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</row>
    <row r="535" spans="1:73" x14ac:dyDescent="0.25">
      <c r="A535" s="1"/>
      <c r="B535" s="1"/>
      <c r="C535" s="1"/>
      <c r="D535" s="1"/>
      <c r="E535" s="1"/>
      <c r="F535" s="1"/>
      <c r="G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</row>
    <row r="536" spans="1:73" x14ac:dyDescent="0.25">
      <c r="A536" s="1"/>
      <c r="B536" s="1"/>
      <c r="C536" s="1"/>
      <c r="D536" s="1"/>
      <c r="E536" s="1"/>
      <c r="F536" s="1"/>
      <c r="G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</row>
    <row r="537" spans="1:73" x14ac:dyDescent="0.25">
      <c r="A537" s="1"/>
      <c r="B537" s="1"/>
      <c r="C537" s="1"/>
      <c r="D537" s="1"/>
      <c r="E537" s="1"/>
      <c r="F537" s="1"/>
      <c r="G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</row>
    <row r="538" spans="1:73" x14ac:dyDescent="0.25">
      <c r="A538" s="1"/>
      <c r="B538" s="1"/>
      <c r="C538" s="1"/>
      <c r="D538" s="1"/>
      <c r="E538" s="1"/>
      <c r="F538" s="1"/>
      <c r="G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</row>
    <row r="539" spans="1:73" x14ac:dyDescent="0.25">
      <c r="A539" s="1"/>
      <c r="B539" s="1"/>
      <c r="C539" s="1"/>
      <c r="D539" s="1"/>
      <c r="E539" s="1"/>
      <c r="F539" s="1"/>
      <c r="G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</row>
    <row r="540" spans="1:73" x14ac:dyDescent="0.25">
      <c r="A540" s="1"/>
      <c r="B540" s="1"/>
      <c r="C540" s="1"/>
      <c r="D540" s="1"/>
      <c r="E540" s="1"/>
      <c r="F540" s="1"/>
      <c r="G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</row>
    <row r="541" spans="1:73" x14ac:dyDescent="0.25">
      <c r="A541" s="1"/>
      <c r="B541" s="1"/>
      <c r="C541" s="1"/>
      <c r="D541" s="1"/>
      <c r="E541" s="1"/>
      <c r="F541" s="1"/>
      <c r="G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</row>
    <row r="542" spans="1:73" x14ac:dyDescent="0.25">
      <c r="A542" s="1"/>
      <c r="B542" s="1"/>
      <c r="C542" s="1"/>
      <c r="D542" s="1"/>
      <c r="E542" s="1"/>
      <c r="F542" s="1"/>
      <c r="G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</row>
    <row r="543" spans="1:73" x14ac:dyDescent="0.25">
      <c r="A543" s="1"/>
      <c r="B543" s="1"/>
      <c r="C543" s="1"/>
      <c r="D543" s="1"/>
      <c r="E543" s="1"/>
      <c r="F543" s="1"/>
      <c r="G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</row>
    <row r="544" spans="1:73" x14ac:dyDescent="0.25">
      <c r="A544" s="1"/>
      <c r="B544" s="1"/>
      <c r="C544" s="1"/>
      <c r="D544" s="1"/>
      <c r="E544" s="1"/>
      <c r="F544" s="1"/>
      <c r="G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</row>
    <row r="545" spans="1:73" x14ac:dyDescent="0.25">
      <c r="A545" s="1"/>
      <c r="B545" s="1"/>
      <c r="C545" s="1"/>
      <c r="D545" s="1"/>
      <c r="E545" s="1"/>
      <c r="F545" s="1"/>
      <c r="G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</row>
    <row r="546" spans="1:73" x14ac:dyDescent="0.25">
      <c r="A546" s="1"/>
      <c r="B546" s="1"/>
      <c r="C546" s="1"/>
      <c r="D546" s="1"/>
      <c r="E546" s="1"/>
      <c r="F546" s="1"/>
      <c r="G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</row>
    <row r="547" spans="1:73" x14ac:dyDescent="0.25">
      <c r="A547" s="1"/>
      <c r="B547" s="1"/>
      <c r="C547" s="1"/>
      <c r="D547" s="1"/>
      <c r="E547" s="1"/>
      <c r="F547" s="1"/>
      <c r="G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</row>
    <row r="548" spans="1:73" x14ac:dyDescent="0.25">
      <c r="A548" s="1"/>
      <c r="B548" s="1"/>
      <c r="C548" s="1"/>
      <c r="D548" s="1"/>
      <c r="E548" s="1"/>
      <c r="F548" s="1"/>
      <c r="G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</row>
    <row r="549" spans="1:73" x14ac:dyDescent="0.25">
      <c r="A549" s="1"/>
      <c r="B549" s="1"/>
      <c r="C549" s="1"/>
      <c r="D549" s="1"/>
      <c r="E549" s="1"/>
      <c r="F549" s="1"/>
      <c r="G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</row>
    <row r="550" spans="1:73" x14ac:dyDescent="0.25">
      <c r="A550" s="1"/>
      <c r="B550" s="1"/>
      <c r="C550" s="1"/>
      <c r="D550" s="1"/>
      <c r="E550" s="1"/>
      <c r="F550" s="1"/>
      <c r="G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</row>
    <row r="551" spans="1:73" x14ac:dyDescent="0.25">
      <c r="A551" s="1"/>
      <c r="B551" s="1"/>
      <c r="C551" s="1"/>
      <c r="D551" s="1"/>
      <c r="E551" s="1"/>
      <c r="F551" s="1"/>
      <c r="G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</row>
    <row r="552" spans="1:73" x14ac:dyDescent="0.25">
      <c r="A552" s="1"/>
      <c r="B552" s="1"/>
      <c r="C552" s="1"/>
      <c r="D552" s="1"/>
      <c r="E552" s="1"/>
      <c r="F552" s="1"/>
      <c r="G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</row>
    <row r="553" spans="1:73" x14ac:dyDescent="0.25">
      <c r="A553" s="1"/>
      <c r="B553" s="1"/>
      <c r="C553" s="1"/>
      <c r="D553" s="1"/>
      <c r="E553" s="1"/>
      <c r="F553" s="1"/>
      <c r="G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</row>
    <row r="554" spans="1:73" x14ac:dyDescent="0.25">
      <c r="A554" s="1"/>
      <c r="B554" s="1"/>
      <c r="C554" s="1"/>
      <c r="D554" s="1"/>
      <c r="E554" s="1"/>
      <c r="F554" s="1"/>
      <c r="G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</row>
    <row r="555" spans="1:73" x14ac:dyDescent="0.25">
      <c r="A555" s="1"/>
      <c r="B555" s="1"/>
      <c r="C555" s="1"/>
      <c r="D555" s="1"/>
      <c r="E555" s="1"/>
      <c r="F555" s="1"/>
      <c r="G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</row>
    <row r="556" spans="1:73" x14ac:dyDescent="0.25">
      <c r="A556" s="1"/>
      <c r="B556" s="1"/>
      <c r="C556" s="1"/>
      <c r="D556" s="1"/>
      <c r="E556" s="1"/>
      <c r="F556" s="1"/>
      <c r="G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</row>
    <row r="557" spans="1:73" x14ac:dyDescent="0.25">
      <c r="A557" s="1"/>
      <c r="B557" s="1"/>
      <c r="C557" s="1"/>
      <c r="D557" s="1"/>
      <c r="E557" s="1"/>
      <c r="F557" s="1"/>
      <c r="G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</row>
    <row r="558" spans="1:73" x14ac:dyDescent="0.25">
      <c r="A558" s="1"/>
      <c r="B558" s="1"/>
      <c r="C558" s="1"/>
      <c r="D558" s="1"/>
      <c r="E558" s="1"/>
      <c r="F558" s="1"/>
      <c r="G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</row>
    <row r="559" spans="1:73" x14ac:dyDescent="0.25">
      <c r="A559" s="1"/>
      <c r="B559" s="1"/>
      <c r="C559" s="1"/>
      <c r="D559" s="1"/>
      <c r="E559" s="1"/>
      <c r="F559" s="1"/>
      <c r="G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</row>
    <row r="560" spans="1:73" x14ac:dyDescent="0.25">
      <c r="A560" s="1"/>
      <c r="B560" s="1"/>
      <c r="C560" s="1"/>
      <c r="D560" s="1"/>
      <c r="E560" s="1"/>
      <c r="F560" s="1"/>
      <c r="G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</row>
    <row r="561" spans="1:73" x14ac:dyDescent="0.25">
      <c r="A561" s="1"/>
      <c r="B561" s="1"/>
      <c r="C561" s="1"/>
      <c r="D561" s="1"/>
      <c r="E561" s="1"/>
      <c r="F561" s="1"/>
      <c r="G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</row>
    <row r="562" spans="1:73" x14ac:dyDescent="0.25">
      <c r="A562" s="1"/>
      <c r="B562" s="1"/>
      <c r="C562" s="1"/>
      <c r="D562" s="1"/>
      <c r="E562" s="1"/>
      <c r="F562" s="1"/>
      <c r="G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</row>
    <row r="563" spans="1:73" x14ac:dyDescent="0.25">
      <c r="A563" s="1"/>
      <c r="B563" s="1"/>
      <c r="C563" s="1"/>
      <c r="D563" s="1"/>
      <c r="E563" s="1"/>
      <c r="F563" s="1"/>
      <c r="G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</row>
    <row r="564" spans="1:73" x14ac:dyDescent="0.25">
      <c r="A564" s="1"/>
      <c r="B564" s="1"/>
      <c r="C564" s="1"/>
      <c r="D564" s="1"/>
      <c r="E564" s="1"/>
      <c r="F564" s="1"/>
      <c r="G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</row>
    <row r="565" spans="1:73" x14ac:dyDescent="0.25">
      <c r="A565" s="1"/>
      <c r="B565" s="1"/>
      <c r="C565" s="1"/>
      <c r="D565" s="1"/>
      <c r="E565" s="1"/>
      <c r="F565" s="1"/>
      <c r="G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</row>
    <row r="566" spans="1:73" x14ac:dyDescent="0.25">
      <c r="A566" s="1"/>
      <c r="B566" s="1"/>
      <c r="C566" s="1"/>
      <c r="D566" s="1"/>
      <c r="E566" s="1"/>
      <c r="F566" s="1"/>
      <c r="G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</row>
    <row r="567" spans="1:73" x14ac:dyDescent="0.25">
      <c r="A567" s="1"/>
      <c r="B567" s="1"/>
      <c r="C567" s="1"/>
      <c r="D567" s="1"/>
      <c r="E567" s="1"/>
      <c r="F567" s="1"/>
      <c r="G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</row>
    <row r="568" spans="1:73" x14ac:dyDescent="0.25">
      <c r="A568" s="1"/>
      <c r="B568" s="1"/>
      <c r="C568" s="1"/>
      <c r="D568" s="1"/>
      <c r="E568" s="1"/>
      <c r="F568" s="1"/>
      <c r="G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</row>
    <row r="569" spans="1:73" x14ac:dyDescent="0.25">
      <c r="A569" s="1"/>
      <c r="B569" s="1"/>
      <c r="C569" s="1"/>
      <c r="D569" s="1"/>
      <c r="E569" s="1"/>
      <c r="F569" s="1"/>
      <c r="G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</row>
    <row r="570" spans="1:73" x14ac:dyDescent="0.25">
      <c r="A570" s="1"/>
      <c r="B570" s="1"/>
      <c r="C570" s="1"/>
      <c r="D570" s="1"/>
      <c r="E570" s="1"/>
      <c r="F570" s="1"/>
      <c r="G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</row>
    <row r="571" spans="1:73" x14ac:dyDescent="0.25">
      <c r="A571" s="1"/>
      <c r="B571" s="1"/>
      <c r="C571" s="1"/>
      <c r="D571" s="1"/>
      <c r="E571" s="1"/>
      <c r="F571" s="1"/>
      <c r="G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</row>
    <row r="572" spans="1:73" x14ac:dyDescent="0.25">
      <c r="A572" s="1"/>
      <c r="B572" s="1"/>
      <c r="C572" s="1"/>
      <c r="D572" s="1"/>
      <c r="E572" s="1"/>
      <c r="F572" s="1"/>
      <c r="G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</row>
    <row r="573" spans="1:73" x14ac:dyDescent="0.25">
      <c r="A573" s="1"/>
      <c r="B573" s="1"/>
      <c r="C573" s="1"/>
      <c r="D573" s="1"/>
      <c r="E573" s="1"/>
      <c r="F573" s="1"/>
      <c r="G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</row>
    <row r="574" spans="1:73" x14ac:dyDescent="0.25">
      <c r="A574" s="1"/>
      <c r="B574" s="1"/>
      <c r="C574" s="1"/>
      <c r="D574" s="1"/>
      <c r="E574" s="1"/>
      <c r="F574" s="1"/>
      <c r="G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</row>
    <row r="575" spans="1:73" x14ac:dyDescent="0.25">
      <c r="A575" s="1"/>
      <c r="B575" s="1"/>
      <c r="C575" s="1"/>
      <c r="D575" s="1"/>
      <c r="E575" s="1"/>
      <c r="F575" s="1"/>
      <c r="G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</row>
    <row r="576" spans="1:73" x14ac:dyDescent="0.25">
      <c r="A576" s="1"/>
      <c r="B576" s="1"/>
      <c r="C576" s="1"/>
      <c r="D576" s="1"/>
      <c r="E576" s="1"/>
      <c r="F576" s="1"/>
      <c r="G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</row>
    <row r="577" spans="1:73" x14ac:dyDescent="0.25">
      <c r="A577" s="1"/>
      <c r="B577" s="1"/>
      <c r="C577" s="1"/>
      <c r="D577" s="1"/>
      <c r="E577" s="1"/>
      <c r="F577" s="1"/>
      <c r="G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</row>
    <row r="578" spans="1:73" x14ac:dyDescent="0.25">
      <c r="A578" s="1"/>
      <c r="B578" s="1"/>
      <c r="C578" s="1"/>
      <c r="D578" s="1"/>
      <c r="E578" s="1"/>
      <c r="F578" s="1"/>
      <c r="G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</row>
    <row r="579" spans="1:73" x14ac:dyDescent="0.25">
      <c r="A579" s="1"/>
      <c r="B579" s="1"/>
      <c r="C579" s="1"/>
      <c r="D579" s="1"/>
      <c r="E579" s="1"/>
      <c r="F579" s="1"/>
      <c r="G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</row>
    <row r="580" spans="1:73" x14ac:dyDescent="0.25">
      <c r="A580" s="1"/>
      <c r="B580" s="1"/>
      <c r="C580" s="1"/>
      <c r="D580" s="1"/>
      <c r="E580" s="1"/>
      <c r="F580" s="1"/>
      <c r="G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</row>
    <row r="581" spans="1:73" x14ac:dyDescent="0.25">
      <c r="A581" s="1"/>
      <c r="B581" s="1"/>
      <c r="C581" s="1"/>
      <c r="D581" s="1"/>
      <c r="E581" s="1"/>
      <c r="F581" s="1"/>
      <c r="G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</row>
    <row r="582" spans="1:73" x14ac:dyDescent="0.25">
      <c r="A582" s="1"/>
      <c r="B582" s="1"/>
      <c r="C582" s="1"/>
      <c r="D582" s="1"/>
      <c r="E582" s="1"/>
      <c r="F582" s="1"/>
      <c r="G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</row>
    <row r="583" spans="1:73" x14ac:dyDescent="0.25">
      <c r="A583" s="1"/>
      <c r="B583" s="1"/>
      <c r="C583" s="1"/>
      <c r="D583" s="1"/>
      <c r="E583" s="1"/>
      <c r="F583" s="1"/>
      <c r="G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</row>
    <row r="584" spans="1:73" x14ac:dyDescent="0.25">
      <c r="A584" s="1"/>
      <c r="B584" s="1"/>
      <c r="C584" s="1"/>
      <c r="D584" s="1"/>
      <c r="E584" s="1"/>
      <c r="F584" s="1"/>
      <c r="G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</row>
    <row r="585" spans="1:73" x14ac:dyDescent="0.25">
      <c r="A585" s="1"/>
      <c r="B585" s="1"/>
      <c r="C585" s="1"/>
      <c r="D585" s="1"/>
      <c r="E585" s="1"/>
      <c r="F585" s="1"/>
      <c r="G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</row>
    <row r="586" spans="1:73" x14ac:dyDescent="0.25">
      <c r="A586" s="1"/>
      <c r="B586" s="1"/>
      <c r="C586" s="1"/>
      <c r="D586" s="1"/>
      <c r="E586" s="1"/>
      <c r="F586" s="1"/>
      <c r="G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</row>
    <row r="587" spans="1:73" x14ac:dyDescent="0.25">
      <c r="A587" s="1"/>
      <c r="B587" s="1"/>
      <c r="C587" s="1"/>
      <c r="D587" s="1"/>
      <c r="E587" s="1"/>
      <c r="F587" s="1"/>
      <c r="G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</row>
    <row r="588" spans="1:73" x14ac:dyDescent="0.25">
      <c r="A588" s="1"/>
      <c r="B588" s="1"/>
      <c r="C588" s="1"/>
      <c r="D588" s="1"/>
      <c r="E588" s="1"/>
      <c r="F588" s="1"/>
      <c r="G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</row>
    <row r="589" spans="1:73" x14ac:dyDescent="0.25">
      <c r="A589" s="1"/>
      <c r="B589" s="1"/>
      <c r="C589" s="1"/>
      <c r="D589" s="1"/>
      <c r="E589" s="1"/>
      <c r="F589" s="1"/>
      <c r="G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</row>
    <row r="590" spans="1:73" x14ac:dyDescent="0.25">
      <c r="A590" s="1"/>
      <c r="B590" s="1"/>
      <c r="C590" s="1"/>
      <c r="D590" s="1"/>
      <c r="E590" s="1"/>
      <c r="F590" s="1"/>
      <c r="G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</row>
    <row r="591" spans="1:73" x14ac:dyDescent="0.25">
      <c r="A591" s="1"/>
      <c r="B591" s="1"/>
      <c r="C591" s="1"/>
      <c r="D591" s="1"/>
      <c r="E591" s="1"/>
      <c r="F591" s="1"/>
      <c r="G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</row>
    <row r="592" spans="1:73" x14ac:dyDescent="0.25">
      <c r="A592" s="1"/>
      <c r="B592" s="1"/>
      <c r="C592" s="1"/>
      <c r="D592" s="1"/>
      <c r="E592" s="1"/>
      <c r="F592" s="1"/>
      <c r="G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</row>
    <row r="593" spans="1:73" x14ac:dyDescent="0.25">
      <c r="A593" s="1"/>
      <c r="B593" s="1"/>
      <c r="C593" s="1"/>
      <c r="D593" s="1"/>
      <c r="E593" s="1"/>
      <c r="F593" s="1"/>
      <c r="G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</row>
    <row r="594" spans="1:73" x14ac:dyDescent="0.25">
      <c r="A594" s="1"/>
      <c r="B594" s="1"/>
      <c r="C594" s="1"/>
      <c r="D594" s="1"/>
      <c r="E594" s="1"/>
      <c r="F594" s="1"/>
      <c r="G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</row>
    <row r="595" spans="1:73" x14ac:dyDescent="0.25">
      <c r="A595" s="1"/>
      <c r="B595" s="1"/>
      <c r="C595" s="1"/>
      <c r="D595" s="1"/>
      <c r="E595" s="1"/>
      <c r="F595" s="1"/>
      <c r="G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</row>
    <row r="596" spans="1:73" x14ac:dyDescent="0.25">
      <c r="A596" s="1"/>
      <c r="B596" s="1"/>
      <c r="C596" s="1"/>
      <c r="D596" s="1"/>
      <c r="E596" s="1"/>
      <c r="F596" s="1"/>
      <c r="G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</row>
    <row r="597" spans="1:73" x14ac:dyDescent="0.25">
      <c r="A597" s="1"/>
      <c r="B597" s="1"/>
      <c r="C597" s="1"/>
      <c r="D597" s="1"/>
      <c r="E597" s="1"/>
      <c r="F597" s="1"/>
      <c r="G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</row>
    <row r="598" spans="1:73" x14ac:dyDescent="0.25">
      <c r="A598" s="1"/>
      <c r="B598" s="1"/>
      <c r="C598" s="1"/>
      <c r="D598" s="1"/>
      <c r="E598" s="1"/>
      <c r="F598" s="1"/>
      <c r="G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</row>
    <row r="599" spans="1:73" x14ac:dyDescent="0.25">
      <c r="A599" s="1"/>
      <c r="B599" s="1"/>
      <c r="C599" s="1"/>
      <c r="D599" s="1"/>
      <c r="E599" s="1"/>
      <c r="F599" s="1"/>
      <c r="G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</row>
    <row r="600" spans="1:73" x14ac:dyDescent="0.25">
      <c r="A600" s="1"/>
      <c r="B600" s="1"/>
      <c r="C600" s="1"/>
      <c r="D600" s="1"/>
      <c r="E600" s="1"/>
      <c r="F600" s="1"/>
      <c r="G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</row>
    <row r="601" spans="1:73" x14ac:dyDescent="0.25">
      <c r="A601" s="1"/>
      <c r="B601" s="1"/>
      <c r="C601" s="1"/>
      <c r="D601" s="1"/>
      <c r="E601" s="1"/>
      <c r="F601" s="1"/>
      <c r="G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</row>
    <row r="602" spans="1:73" x14ac:dyDescent="0.25">
      <c r="A602" s="1"/>
      <c r="B602" s="1"/>
      <c r="C602" s="1"/>
      <c r="D602" s="1"/>
      <c r="E602" s="1"/>
      <c r="F602" s="1"/>
      <c r="G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</row>
    <row r="603" spans="1:73" x14ac:dyDescent="0.25">
      <c r="A603" s="1"/>
      <c r="B603" s="1"/>
      <c r="C603" s="1"/>
      <c r="D603" s="1"/>
      <c r="E603" s="1"/>
      <c r="F603" s="1"/>
      <c r="G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</row>
    <row r="604" spans="1:73" x14ac:dyDescent="0.25">
      <c r="A604" s="1"/>
      <c r="B604" s="1"/>
      <c r="C604" s="1"/>
      <c r="D604" s="1"/>
      <c r="E604" s="1"/>
      <c r="F604" s="1"/>
      <c r="G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</row>
    <row r="605" spans="1:73" x14ac:dyDescent="0.25">
      <c r="A605" s="1"/>
      <c r="B605" s="1"/>
      <c r="C605" s="1"/>
      <c r="D605" s="1"/>
      <c r="E605" s="1"/>
      <c r="F605" s="1"/>
      <c r="G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</row>
    <row r="606" spans="1:73" x14ac:dyDescent="0.25">
      <c r="A606" s="1"/>
      <c r="B606" s="1"/>
      <c r="C606" s="1"/>
      <c r="D606" s="1"/>
      <c r="E606" s="1"/>
      <c r="F606" s="1"/>
      <c r="G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</row>
    <row r="607" spans="1:73" x14ac:dyDescent="0.25">
      <c r="A607" s="1"/>
      <c r="B607" s="1"/>
      <c r="C607" s="1"/>
      <c r="D607" s="1"/>
      <c r="E607" s="1"/>
      <c r="F607" s="1"/>
      <c r="G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</row>
    <row r="608" spans="1:73" x14ac:dyDescent="0.25">
      <c r="A608" s="1"/>
      <c r="B608" s="1"/>
      <c r="C608" s="1"/>
      <c r="D608" s="1"/>
      <c r="E608" s="1"/>
      <c r="F608" s="1"/>
      <c r="G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</row>
    <row r="609" spans="1:73" x14ac:dyDescent="0.25">
      <c r="A609" s="1"/>
      <c r="B609" s="1"/>
      <c r="C609" s="1"/>
      <c r="D609" s="1"/>
      <c r="E609" s="1"/>
      <c r="F609" s="1"/>
      <c r="G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</row>
    <row r="610" spans="1:73" x14ac:dyDescent="0.25">
      <c r="A610" s="1"/>
      <c r="B610" s="1"/>
      <c r="C610" s="1"/>
      <c r="D610" s="1"/>
      <c r="E610" s="1"/>
      <c r="F610" s="1"/>
      <c r="G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</row>
    <row r="611" spans="1:73" x14ac:dyDescent="0.25">
      <c r="A611" s="1"/>
      <c r="B611" s="1"/>
      <c r="C611" s="1"/>
      <c r="D611" s="1"/>
      <c r="E611" s="1"/>
      <c r="F611" s="1"/>
      <c r="G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</row>
    <row r="612" spans="1:73" x14ac:dyDescent="0.25">
      <c r="A612" s="1"/>
      <c r="B612" s="1"/>
      <c r="C612" s="1"/>
      <c r="D612" s="1"/>
      <c r="E612" s="1"/>
      <c r="F612" s="1"/>
      <c r="G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</row>
    <row r="613" spans="1:73" x14ac:dyDescent="0.25">
      <c r="A613" s="1"/>
      <c r="B613" s="1"/>
      <c r="C613" s="1"/>
      <c r="D613" s="1"/>
      <c r="E613" s="1"/>
      <c r="F613" s="1"/>
      <c r="G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</row>
    <row r="614" spans="1:73" x14ac:dyDescent="0.25">
      <c r="A614" s="1"/>
      <c r="B614" s="1"/>
      <c r="C614" s="1"/>
      <c r="D614" s="1"/>
      <c r="E614" s="1"/>
      <c r="F614" s="1"/>
      <c r="G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</row>
    <row r="615" spans="1:73" x14ac:dyDescent="0.25">
      <c r="A615" s="1"/>
      <c r="B615" s="1"/>
      <c r="C615" s="1"/>
      <c r="D615" s="1"/>
      <c r="E615" s="1"/>
      <c r="F615" s="1"/>
      <c r="G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</row>
    <row r="616" spans="1:73" x14ac:dyDescent="0.25">
      <c r="A616" s="1"/>
      <c r="B616" s="1"/>
      <c r="C616" s="1"/>
      <c r="D616" s="1"/>
      <c r="E616" s="1"/>
      <c r="F616" s="1"/>
      <c r="G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</row>
    <row r="617" spans="1:73" x14ac:dyDescent="0.25">
      <c r="A617" s="1"/>
      <c r="B617" s="1"/>
      <c r="C617" s="1"/>
      <c r="D617" s="1"/>
      <c r="E617" s="1"/>
      <c r="F617" s="1"/>
      <c r="G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</row>
    <row r="618" spans="1:73" x14ac:dyDescent="0.25">
      <c r="A618" s="1"/>
      <c r="B618" s="1"/>
      <c r="C618" s="1"/>
      <c r="D618" s="1"/>
      <c r="E618" s="1"/>
      <c r="F618" s="1"/>
      <c r="G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</row>
    <row r="619" spans="1:73" x14ac:dyDescent="0.25">
      <c r="A619" s="1"/>
      <c r="B619" s="1"/>
      <c r="C619" s="1"/>
      <c r="D619" s="1"/>
      <c r="E619" s="1"/>
      <c r="F619" s="1"/>
      <c r="G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</row>
    <row r="620" spans="1:73" x14ac:dyDescent="0.25">
      <c r="A620" s="1"/>
      <c r="B620" s="1"/>
      <c r="C620" s="1"/>
      <c r="D620" s="1"/>
      <c r="E620" s="1"/>
      <c r="F620" s="1"/>
      <c r="G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</row>
    <row r="621" spans="1:73" x14ac:dyDescent="0.25">
      <c r="A621" s="1"/>
      <c r="B621" s="1"/>
      <c r="C621" s="1"/>
      <c r="D621" s="1"/>
      <c r="E621" s="1"/>
      <c r="F621" s="1"/>
      <c r="G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</row>
    <row r="622" spans="1:73" x14ac:dyDescent="0.25">
      <c r="A622" s="1"/>
      <c r="B622" s="1"/>
      <c r="C622" s="1"/>
      <c r="D622" s="1"/>
      <c r="E622" s="1"/>
      <c r="F622" s="1"/>
      <c r="G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</row>
    <row r="623" spans="1:73" x14ac:dyDescent="0.25">
      <c r="A623" s="1"/>
      <c r="B623" s="1"/>
      <c r="C623" s="1"/>
      <c r="D623" s="1"/>
      <c r="E623" s="1"/>
      <c r="F623" s="1"/>
      <c r="G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</row>
    <row r="624" spans="1:73" x14ac:dyDescent="0.25">
      <c r="A624" s="1"/>
      <c r="B624" s="1"/>
      <c r="C624" s="1"/>
      <c r="D624" s="1"/>
      <c r="E624" s="1"/>
      <c r="F624" s="1"/>
      <c r="G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</row>
    <row r="625" spans="1:73" x14ac:dyDescent="0.25">
      <c r="A625" s="1"/>
      <c r="B625" s="1"/>
      <c r="C625" s="1"/>
      <c r="D625" s="1"/>
      <c r="E625" s="1"/>
      <c r="F625" s="1"/>
      <c r="G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</row>
    <row r="626" spans="1:73" x14ac:dyDescent="0.25">
      <c r="A626" s="1"/>
      <c r="B626" s="1"/>
      <c r="C626" s="1"/>
      <c r="D626" s="1"/>
      <c r="E626" s="1"/>
      <c r="F626" s="1"/>
      <c r="G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</row>
    <row r="627" spans="1:73" x14ac:dyDescent="0.25">
      <c r="A627" s="1"/>
      <c r="B627" s="1"/>
      <c r="C627" s="1"/>
      <c r="D627" s="1"/>
      <c r="E627" s="1"/>
      <c r="F627" s="1"/>
      <c r="G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</row>
    <row r="628" spans="1:73" x14ac:dyDescent="0.25">
      <c r="A628" s="1"/>
      <c r="B628" s="1"/>
      <c r="C628" s="1"/>
      <c r="D628" s="1"/>
      <c r="E628" s="1"/>
      <c r="F628" s="1"/>
      <c r="G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</row>
    <row r="629" spans="1:73" x14ac:dyDescent="0.25">
      <c r="A629" s="1"/>
      <c r="B629" s="1"/>
      <c r="C629" s="1"/>
      <c r="D629" s="1"/>
      <c r="E629" s="1"/>
      <c r="F629" s="1"/>
      <c r="G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</row>
    <row r="630" spans="1:73" x14ac:dyDescent="0.25">
      <c r="A630" s="1"/>
      <c r="B630" s="1"/>
      <c r="C630" s="1"/>
      <c r="D630" s="1"/>
      <c r="E630" s="1"/>
      <c r="F630" s="1"/>
      <c r="G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</row>
    <row r="631" spans="1:73" x14ac:dyDescent="0.25">
      <c r="A631" s="1"/>
      <c r="B631" s="1"/>
      <c r="C631" s="1"/>
      <c r="D631" s="1"/>
      <c r="E631" s="1"/>
      <c r="F631" s="1"/>
      <c r="G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</row>
    <row r="632" spans="1:73" x14ac:dyDescent="0.25">
      <c r="A632" s="1"/>
      <c r="B632" s="1"/>
      <c r="C632" s="1"/>
      <c r="D632" s="1"/>
      <c r="E632" s="1"/>
      <c r="F632" s="1"/>
      <c r="G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</row>
    <row r="633" spans="1:73" x14ac:dyDescent="0.25">
      <c r="A633" s="1"/>
      <c r="B633" s="1"/>
      <c r="C633" s="1"/>
      <c r="D633" s="1"/>
      <c r="E633" s="1"/>
      <c r="F633" s="1"/>
      <c r="G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</row>
    <row r="634" spans="1:73" x14ac:dyDescent="0.25">
      <c r="A634" s="1"/>
      <c r="B634" s="1"/>
      <c r="C634" s="1"/>
      <c r="D634" s="1"/>
      <c r="E634" s="1"/>
      <c r="F634" s="1"/>
      <c r="G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</row>
    <row r="635" spans="1:73" x14ac:dyDescent="0.25">
      <c r="A635" s="1"/>
      <c r="B635" s="1"/>
      <c r="C635" s="1"/>
      <c r="D635" s="1"/>
      <c r="E635" s="1"/>
      <c r="F635" s="1"/>
      <c r="G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</row>
    <row r="636" spans="1:73" x14ac:dyDescent="0.25">
      <c r="A636" s="1"/>
      <c r="B636" s="1"/>
      <c r="C636" s="1"/>
      <c r="D636" s="1"/>
      <c r="E636" s="1"/>
      <c r="F636" s="1"/>
      <c r="G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</row>
    <row r="637" spans="1:73" x14ac:dyDescent="0.25">
      <c r="A637" s="1"/>
      <c r="B637" s="1"/>
      <c r="C637" s="1"/>
      <c r="D637" s="1"/>
      <c r="E637" s="1"/>
      <c r="F637" s="1"/>
      <c r="G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</row>
    <row r="638" spans="1:73" x14ac:dyDescent="0.25">
      <c r="A638" s="1"/>
      <c r="B638" s="1"/>
      <c r="C638" s="1"/>
      <c r="D638" s="1"/>
      <c r="E638" s="1"/>
      <c r="F638" s="1"/>
      <c r="G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</row>
    <row r="639" spans="1:73" x14ac:dyDescent="0.25">
      <c r="A639" s="1"/>
      <c r="B639" s="1"/>
      <c r="C639" s="1"/>
      <c r="D639" s="1"/>
      <c r="E639" s="1"/>
      <c r="F639" s="1"/>
      <c r="G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</row>
    <row r="640" spans="1:73" x14ac:dyDescent="0.25">
      <c r="A640" s="1"/>
      <c r="B640" s="1"/>
      <c r="C640" s="1"/>
      <c r="D640" s="1"/>
      <c r="E640" s="1"/>
      <c r="F640" s="1"/>
      <c r="G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</row>
    <row r="641" spans="1:73" x14ac:dyDescent="0.25">
      <c r="A641" s="1"/>
      <c r="B641" s="1"/>
      <c r="C641" s="1"/>
      <c r="D641" s="1"/>
      <c r="E641" s="1"/>
      <c r="F641" s="1"/>
      <c r="G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</row>
    <row r="642" spans="1:73" x14ac:dyDescent="0.25">
      <c r="A642" s="1"/>
      <c r="B642" s="1"/>
      <c r="C642" s="1"/>
      <c r="D642" s="1"/>
      <c r="E642" s="1"/>
      <c r="F642" s="1"/>
      <c r="G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</row>
    <row r="643" spans="1:73" x14ac:dyDescent="0.25">
      <c r="A643" s="1"/>
      <c r="B643" s="1"/>
      <c r="C643" s="1"/>
      <c r="D643" s="1"/>
      <c r="E643" s="1"/>
      <c r="F643" s="1"/>
      <c r="G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</row>
    <row r="644" spans="1:73" x14ac:dyDescent="0.25">
      <c r="A644" s="1"/>
      <c r="B644" s="1"/>
      <c r="C644" s="1"/>
      <c r="D644" s="1"/>
      <c r="E644" s="1"/>
      <c r="F644" s="1"/>
      <c r="G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</row>
    <row r="645" spans="1:73" x14ac:dyDescent="0.25">
      <c r="A645" s="1"/>
      <c r="B645" s="1"/>
      <c r="C645" s="1"/>
      <c r="D645" s="1"/>
      <c r="E645" s="1"/>
      <c r="F645" s="1"/>
      <c r="G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</row>
    <row r="646" spans="1:73" x14ac:dyDescent="0.25">
      <c r="A646" s="1"/>
      <c r="B646" s="1"/>
      <c r="C646" s="1"/>
      <c r="D646" s="1"/>
      <c r="E646" s="1"/>
      <c r="F646" s="1"/>
      <c r="G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</row>
    <row r="647" spans="1:73" x14ac:dyDescent="0.25">
      <c r="A647" s="1"/>
      <c r="B647" s="1"/>
      <c r="C647" s="1"/>
      <c r="D647" s="1"/>
      <c r="E647" s="1"/>
      <c r="F647" s="1"/>
      <c r="G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</row>
    <row r="648" spans="1:73" x14ac:dyDescent="0.25">
      <c r="A648" s="1"/>
      <c r="B648" s="1"/>
      <c r="C648" s="1"/>
      <c r="D648" s="1"/>
      <c r="E648" s="1"/>
      <c r="F648" s="1"/>
      <c r="G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</row>
    <row r="649" spans="1:73" x14ac:dyDescent="0.25">
      <c r="A649" s="1"/>
      <c r="B649" s="1"/>
      <c r="C649" s="1"/>
      <c r="D649" s="1"/>
      <c r="E649" s="1"/>
      <c r="F649" s="1"/>
      <c r="G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</row>
    <row r="650" spans="1:73" x14ac:dyDescent="0.25">
      <c r="A650" s="1"/>
      <c r="B650" s="1"/>
      <c r="C650" s="1"/>
      <c r="D650" s="1"/>
      <c r="E650" s="1"/>
      <c r="F650" s="1"/>
      <c r="G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</row>
    <row r="651" spans="1:73" x14ac:dyDescent="0.25">
      <c r="A651" s="1"/>
      <c r="B651" s="1"/>
      <c r="C651" s="1"/>
      <c r="D651" s="1"/>
      <c r="E651" s="1"/>
      <c r="F651" s="1"/>
      <c r="G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</row>
    <row r="652" spans="1:73" x14ac:dyDescent="0.25">
      <c r="A652" s="1"/>
      <c r="B652" s="1"/>
      <c r="C652" s="1"/>
      <c r="D652" s="1"/>
      <c r="E652" s="1"/>
      <c r="F652" s="1"/>
      <c r="G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</row>
    <row r="653" spans="1:73" x14ac:dyDescent="0.25">
      <c r="A653" s="1"/>
      <c r="B653" s="1"/>
      <c r="C653" s="1"/>
      <c r="D653" s="1"/>
      <c r="E653" s="1"/>
      <c r="F653" s="1"/>
      <c r="G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</row>
    <row r="654" spans="1:73" x14ac:dyDescent="0.25">
      <c r="A654" s="1"/>
      <c r="B654" s="1"/>
      <c r="C654" s="1"/>
      <c r="D654" s="1"/>
      <c r="E654" s="1"/>
      <c r="F654" s="1"/>
      <c r="G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</row>
    <row r="655" spans="1:73" x14ac:dyDescent="0.25">
      <c r="A655" s="1"/>
      <c r="B655" s="1"/>
      <c r="C655" s="1"/>
      <c r="D655" s="1"/>
      <c r="E655" s="1"/>
      <c r="F655" s="1"/>
      <c r="G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</row>
    <row r="656" spans="1:73" x14ac:dyDescent="0.25">
      <c r="A656" s="1"/>
      <c r="B656" s="1"/>
      <c r="C656" s="1"/>
      <c r="D656" s="1"/>
      <c r="E656" s="1"/>
      <c r="F656" s="1"/>
      <c r="G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</row>
    <row r="657" spans="1:73" x14ac:dyDescent="0.25">
      <c r="A657" s="1"/>
      <c r="B657" s="1"/>
      <c r="C657" s="1"/>
      <c r="D657" s="1"/>
      <c r="E657" s="1"/>
      <c r="F657" s="1"/>
      <c r="G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</row>
    <row r="658" spans="1:73" x14ac:dyDescent="0.25">
      <c r="A658" s="1"/>
      <c r="B658" s="1"/>
      <c r="C658" s="1"/>
      <c r="D658" s="1"/>
      <c r="E658" s="1"/>
      <c r="F658" s="1"/>
      <c r="G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</row>
    <row r="659" spans="1:73" x14ac:dyDescent="0.25">
      <c r="A659" s="1"/>
      <c r="B659" s="1"/>
      <c r="C659" s="1"/>
      <c r="D659" s="1"/>
      <c r="E659" s="1"/>
      <c r="F659" s="1"/>
      <c r="G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</row>
    <row r="660" spans="1:73" x14ac:dyDescent="0.25">
      <c r="A660" s="1"/>
      <c r="B660" s="1"/>
      <c r="C660" s="1"/>
      <c r="D660" s="1"/>
      <c r="E660" s="1"/>
      <c r="F660" s="1"/>
      <c r="G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</row>
    <row r="661" spans="1:73" x14ac:dyDescent="0.25">
      <c r="A661" s="1"/>
      <c r="B661" s="1"/>
      <c r="C661" s="1"/>
      <c r="D661" s="1"/>
      <c r="E661" s="1"/>
      <c r="F661" s="1"/>
      <c r="G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</row>
    <row r="662" spans="1:73" x14ac:dyDescent="0.25">
      <c r="A662" s="1"/>
      <c r="B662" s="1"/>
      <c r="C662" s="1"/>
      <c r="D662" s="1"/>
      <c r="E662" s="1"/>
      <c r="F662" s="1"/>
      <c r="G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</row>
    <row r="663" spans="1:73" x14ac:dyDescent="0.25">
      <c r="A663" s="1"/>
      <c r="B663" s="1"/>
      <c r="C663" s="1"/>
      <c r="D663" s="1"/>
      <c r="E663" s="1"/>
      <c r="F663" s="1"/>
      <c r="G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</row>
    <row r="664" spans="1:73" x14ac:dyDescent="0.25">
      <c r="A664" s="1"/>
      <c r="B664" s="1"/>
      <c r="C664" s="1"/>
      <c r="D664" s="1"/>
      <c r="E664" s="1"/>
      <c r="F664" s="1"/>
      <c r="G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</row>
    <row r="665" spans="1:73" x14ac:dyDescent="0.25">
      <c r="A665" s="1"/>
      <c r="B665" s="1"/>
      <c r="C665" s="1"/>
      <c r="D665" s="1"/>
      <c r="E665" s="1"/>
      <c r="F665" s="1"/>
      <c r="G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</row>
    <row r="666" spans="1:73" x14ac:dyDescent="0.25">
      <c r="A666" s="1"/>
      <c r="B666" s="1"/>
      <c r="C666" s="1"/>
      <c r="D666" s="1"/>
      <c r="E666" s="1"/>
      <c r="F666" s="1"/>
      <c r="G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</row>
    <row r="667" spans="1:73" x14ac:dyDescent="0.25">
      <c r="A667" s="1"/>
      <c r="B667" s="1"/>
      <c r="C667" s="1"/>
      <c r="D667" s="1"/>
      <c r="E667" s="1"/>
      <c r="F667" s="1"/>
      <c r="G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</row>
    <row r="668" spans="1:73" x14ac:dyDescent="0.25">
      <c r="A668" s="1"/>
      <c r="B668" s="1"/>
      <c r="C668" s="1"/>
      <c r="D668" s="1"/>
      <c r="E668" s="1"/>
      <c r="F668" s="1"/>
      <c r="G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</row>
    <row r="669" spans="1:73" x14ac:dyDescent="0.25">
      <c r="A669" s="1"/>
      <c r="B669" s="1"/>
      <c r="C669" s="1"/>
      <c r="D669" s="1"/>
      <c r="E669" s="1"/>
      <c r="F669" s="1"/>
      <c r="G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</row>
    <row r="670" spans="1:73" x14ac:dyDescent="0.25">
      <c r="A670" s="1"/>
      <c r="B670" s="1"/>
      <c r="C670" s="1"/>
      <c r="D670" s="1"/>
      <c r="E670" s="1"/>
      <c r="F670" s="1"/>
      <c r="G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</row>
    <row r="671" spans="1:73" x14ac:dyDescent="0.25">
      <c r="A671" s="1"/>
      <c r="B671" s="1"/>
      <c r="C671" s="1"/>
      <c r="D671" s="1"/>
      <c r="E671" s="1"/>
      <c r="F671" s="1"/>
      <c r="G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</row>
    <row r="672" spans="1:73" x14ac:dyDescent="0.25">
      <c r="A672" s="1"/>
      <c r="B672" s="1"/>
      <c r="C672" s="1"/>
      <c r="D672" s="1"/>
      <c r="E672" s="1"/>
      <c r="F672" s="1"/>
      <c r="G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</row>
    <row r="673" spans="1:73" x14ac:dyDescent="0.25">
      <c r="A673" s="1"/>
      <c r="B673" s="1"/>
      <c r="C673" s="1"/>
      <c r="D673" s="1"/>
      <c r="E673" s="1"/>
      <c r="F673" s="1"/>
      <c r="G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</row>
    <row r="674" spans="1:73" x14ac:dyDescent="0.25">
      <c r="A674" s="1"/>
      <c r="B674" s="1"/>
      <c r="C674" s="1"/>
      <c r="D674" s="1"/>
      <c r="E674" s="1"/>
      <c r="F674" s="1"/>
      <c r="G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</row>
    <row r="675" spans="1:73" x14ac:dyDescent="0.25">
      <c r="A675" s="1"/>
      <c r="B675" s="1"/>
      <c r="C675" s="1"/>
      <c r="D675" s="1"/>
      <c r="E675" s="1"/>
      <c r="F675" s="1"/>
      <c r="G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</row>
    <row r="676" spans="1:73" x14ac:dyDescent="0.25">
      <c r="A676" s="1"/>
      <c r="B676" s="1"/>
      <c r="C676" s="1"/>
      <c r="D676" s="1"/>
      <c r="E676" s="1"/>
      <c r="F676" s="1"/>
      <c r="G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</row>
    <row r="677" spans="1:73" x14ac:dyDescent="0.25">
      <c r="A677" s="1"/>
      <c r="B677" s="1"/>
      <c r="C677" s="1"/>
      <c r="D677" s="1"/>
      <c r="E677" s="1"/>
      <c r="F677" s="1"/>
      <c r="G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</row>
    <row r="678" spans="1:73" x14ac:dyDescent="0.25">
      <c r="A678" s="1"/>
      <c r="B678" s="1"/>
      <c r="C678" s="1"/>
      <c r="D678" s="1"/>
      <c r="E678" s="1"/>
      <c r="F678" s="1"/>
      <c r="G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</row>
    <row r="679" spans="1:73" x14ac:dyDescent="0.25">
      <c r="A679" s="1"/>
      <c r="B679" s="1"/>
      <c r="C679" s="1"/>
      <c r="D679" s="1"/>
      <c r="E679" s="1"/>
      <c r="F679" s="1"/>
      <c r="G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</row>
    <row r="680" spans="1:73" x14ac:dyDescent="0.25">
      <c r="A680" s="1"/>
      <c r="B680" s="1"/>
      <c r="C680" s="1"/>
      <c r="D680" s="1"/>
      <c r="E680" s="1"/>
      <c r="F680" s="1"/>
      <c r="G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</row>
    <row r="681" spans="1:73" x14ac:dyDescent="0.25">
      <c r="A681" s="1"/>
      <c r="B681" s="1"/>
      <c r="C681" s="1"/>
      <c r="D681" s="1"/>
      <c r="E681" s="1"/>
      <c r="F681" s="1"/>
      <c r="G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</row>
    <row r="682" spans="1:73" x14ac:dyDescent="0.25">
      <c r="A682" s="1"/>
      <c r="B682" s="1"/>
      <c r="C682" s="1"/>
      <c r="D682" s="1"/>
      <c r="E682" s="1"/>
      <c r="F682" s="1"/>
      <c r="G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</row>
    <row r="683" spans="1:73" x14ac:dyDescent="0.25">
      <c r="A683" s="1"/>
      <c r="B683" s="1"/>
      <c r="C683" s="1"/>
      <c r="D683" s="1"/>
      <c r="E683" s="1"/>
      <c r="F683" s="1"/>
      <c r="G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</row>
    <row r="684" spans="1:73" x14ac:dyDescent="0.25">
      <c r="A684" s="1"/>
      <c r="B684" s="1"/>
      <c r="C684" s="1"/>
      <c r="D684" s="1"/>
      <c r="E684" s="1"/>
      <c r="F684" s="1"/>
      <c r="G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</row>
    <row r="685" spans="1:73" x14ac:dyDescent="0.25">
      <c r="A685" s="1"/>
      <c r="B685" s="1"/>
      <c r="C685" s="1"/>
      <c r="D685" s="1"/>
      <c r="E685" s="1"/>
      <c r="F685" s="1"/>
      <c r="G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</row>
    <row r="686" spans="1:73" x14ac:dyDescent="0.25">
      <c r="A686" s="1"/>
      <c r="B686" s="1"/>
      <c r="C686" s="1"/>
      <c r="D686" s="1"/>
      <c r="E686" s="1"/>
      <c r="F686" s="1"/>
      <c r="G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</row>
    <row r="687" spans="1:73" x14ac:dyDescent="0.25">
      <c r="A687" s="1"/>
      <c r="B687" s="1"/>
      <c r="C687" s="1"/>
      <c r="D687" s="1"/>
      <c r="E687" s="1"/>
      <c r="F687" s="1"/>
      <c r="G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</row>
    <row r="688" spans="1:73" x14ac:dyDescent="0.25">
      <c r="A688" s="1"/>
      <c r="B688" s="1"/>
      <c r="C688" s="1"/>
      <c r="D688" s="1"/>
      <c r="E688" s="1"/>
      <c r="F688" s="1"/>
      <c r="G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</row>
    <row r="689" spans="1:73" x14ac:dyDescent="0.25">
      <c r="A689" s="1"/>
      <c r="B689" s="1"/>
      <c r="C689" s="1"/>
      <c r="D689" s="1"/>
      <c r="E689" s="1"/>
      <c r="F689" s="1"/>
      <c r="G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</row>
    <row r="690" spans="1:73" x14ac:dyDescent="0.25">
      <c r="A690" s="1"/>
      <c r="B690" s="1"/>
      <c r="C690" s="1"/>
      <c r="D690" s="1"/>
      <c r="E690" s="1"/>
      <c r="F690" s="1"/>
      <c r="G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</row>
    <row r="691" spans="1:73" x14ac:dyDescent="0.25">
      <c r="A691" s="1"/>
      <c r="B691" s="1"/>
      <c r="C691" s="1"/>
      <c r="D691" s="1"/>
      <c r="E691" s="1"/>
      <c r="F691" s="1"/>
      <c r="G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</row>
    <row r="692" spans="1:73" x14ac:dyDescent="0.25">
      <c r="A692" s="1"/>
      <c r="B692" s="1"/>
      <c r="C692" s="1"/>
      <c r="D692" s="1"/>
      <c r="E692" s="1"/>
      <c r="F692" s="1"/>
      <c r="G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</row>
    <row r="693" spans="1:73" x14ac:dyDescent="0.25">
      <c r="A693" s="1"/>
      <c r="B693" s="1"/>
      <c r="C693" s="1"/>
      <c r="D693" s="1"/>
      <c r="E693" s="1"/>
      <c r="F693" s="1"/>
      <c r="G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</row>
    <row r="694" spans="1:73" x14ac:dyDescent="0.25">
      <c r="A694" s="1"/>
      <c r="B694" s="1"/>
      <c r="C694" s="1"/>
      <c r="D694" s="1"/>
      <c r="E694" s="1"/>
      <c r="F694" s="1"/>
      <c r="G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</row>
    <row r="695" spans="1:73" x14ac:dyDescent="0.25">
      <c r="A695" s="1"/>
      <c r="B695" s="1"/>
      <c r="C695" s="1"/>
      <c r="D695" s="1"/>
      <c r="E695" s="1"/>
      <c r="F695" s="1"/>
      <c r="G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</row>
  </sheetData>
  <mergeCells count="5">
    <mergeCell ref="A9:G13"/>
    <mergeCell ref="A14:A15"/>
    <mergeCell ref="B14:F14"/>
    <mergeCell ref="G14:G15"/>
    <mergeCell ref="A84:G84"/>
  </mergeCells>
  <printOptions horizontalCentered="1"/>
  <pageMargins left="0.31496062992125984" right="0.31496062992125984" top="0.15748031496062992" bottom="0.35433070866141736" header="0.31496062992125984" footer="0.31496062992125984"/>
  <pageSetup scale="4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154"/>
  <sheetViews>
    <sheetView topLeftCell="A19" zoomScaleNormal="100" workbookViewId="0">
      <selection activeCell="I25" sqref="I25"/>
    </sheetView>
  </sheetViews>
  <sheetFormatPr baseColWidth="10" defaultRowHeight="15" x14ac:dyDescent="0.25"/>
  <cols>
    <col min="1" max="1" width="83.5703125" customWidth="1"/>
    <col min="2" max="7" width="19" customWidth="1"/>
    <col min="9" max="9" width="13.7109375" bestFit="1" customWidth="1"/>
  </cols>
  <sheetData>
    <row r="1" spans="1:24" ht="10.5" customHeight="1" x14ac:dyDescent="0.25">
      <c r="G1" s="1"/>
    </row>
    <row r="2" spans="1:24" ht="10.5" customHeight="1" x14ac:dyDescent="0.25">
      <c r="A2" s="1"/>
      <c r="B2" s="1"/>
      <c r="C2" s="1"/>
      <c r="D2" s="1"/>
      <c r="E2" s="1"/>
      <c r="F2" s="1"/>
      <c r="G2" s="1"/>
    </row>
    <row r="3" spans="1:24" ht="8.25" customHeight="1" x14ac:dyDescent="0.25">
      <c r="A3" s="1"/>
      <c r="B3" s="1"/>
      <c r="C3" s="1"/>
      <c r="D3" s="1"/>
      <c r="E3" s="1"/>
      <c r="F3" s="1"/>
      <c r="G3" s="1"/>
    </row>
    <row r="4" spans="1:24" x14ac:dyDescent="0.25">
      <c r="A4" s="1"/>
      <c r="B4" s="1"/>
      <c r="C4" s="1"/>
      <c r="D4" s="1"/>
      <c r="E4" s="1"/>
      <c r="F4" s="1"/>
      <c r="G4" s="1"/>
    </row>
    <row r="5" spans="1:24" x14ac:dyDescent="0.25">
      <c r="A5" s="1"/>
      <c r="B5" s="1"/>
      <c r="C5" s="1"/>
      <c r="D5" s="1"/>
      <c r="E5" s="1"/>
      <c r="F5" s="1"/>
      <c r="G5" s="1"/>
    </row>
    <row r="6" spans="1:24" x14ac:dyDescent="0.25">
      <c r="A6" s="1"/>
      <c r="B6" s="1"/>
      <c r="C6" s="1"/>
      <c r="D6" s="1"/>
      <c r="E6" s="1"/>
      <c r="F6" s="1"/>
      <c r="G6" s="1"/>
    </row>
    <row r="7" spans="1:24" x14ac:dyDescent="0.25">
      <c r="A7" s="1"/>
      <c r="B7" s="1"/>
      <c r="C7" s="1"/>
      <c r="D7" s="1"/>
      <c r="E7" s="1"/>
      <c r="F7" s="1"/>
      <c r="G7" s="1"/>
    </row>
    <row r="8" spans="1:24" x14ac:dyDescent="0.25">
      <c r="A8" s="1"/>
      <c r="B8" s="1"/>
      <c r="C8" s="1"/>
      <c r="D8" s="1"/>
      <c r="E8" s="1"/>
      <c r="F8" s="1"/>
      <c r="G8" s="1"/>
    </row>
    <row r="9" spans="1:24" ht="28.5" customHeight="1" x14ac:dyDescent="0.25">
      <c r="A9" s="251" t="s">
        <v>475</v>
      </c>
      <c r="B9" s="252"/>
      <c r="C9" s="252"/>
      <c r="D9" s="252"/>
      <c r="E9" s="252"/>
      <c r="F9" s="252"/>
      <c r="G9" s="25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8" customHeight="1" x14ac:dyDescent="0.25">
      <c r="A10" s="254"/>
      <c r="B10" s="255"/>
      <c r="C10" s="255"/>
      <c r="D10" s="255"/>
      <c r="E10" s="255"/>
      <c r="F10" s="255"/>
      <c r="G10" s="25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8" customHeight="1" x14ac:dyDescent="0.25">
      <c r="A11" s="254"/>
      <c r="B11" s="255"/>
      <c r="C11" s="255"/>
      <c r="D11" s="255"/>
      <c r="E11" s="255"/>
      <c r="F11" s="255"/>
      <c r="G11" s="256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8" customHeight="1" x14ac:dyDescent="0.25">
      <c r="A12" s="254"/>
      <c r="B12" s="255"/>
      <c r="C12" s="255"/>
      <c r="D12" s="255"/>
      <c r="E12" s="255"/>
      <c r="F12" s="255"/>
      <c r="G12" s="25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9.75" customHeight="1" x14ac:dyDescent="0.25">
      <c r="A13" s="257"/>
      <c r="B13" s="258"/>
      <c r="C13" s="258"/>
      <c r="D13" s="258"/>
      <c r="E13" s="258"/>
      <c r="F13" s="258"/>
      <c r="G13" s="25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.75" customHeight="1" x14ac:dyDescent="0.25">
      <c r="A14" s="245" t="s">
        <v>1</v>
      </c>
      <c r="B14" s="260" t="s">
        <v>34</v>
      </c>
      <c r="C14" s="260"/>
      <c r="D14" s="260"/>
      <c r="E14" s="260"/>
      <c r="F14" s="260"/>
      <c r="G14" s="261" t="s">
        <v>312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0" x14ac:dyDescent="0.25">
      <c r="A15" s="246"/>
      <c r="B15" s="19" t="s">
        <v>311</v>
      </c>
      <c r="C15" s="19" t="s">
        <v>23</v>
      </c>
      <c r="D15" s="21" t="s">
        <v>24</v>
      </c>
      <c r="E15" s="21" t="s">
        <v>25</v>
      </c>
      <c r="F15" s="21" t="s">
        <v>21</v>
      </c>
      <c r="G15" s="26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5">
      <c r="A16" s="49" t="s">
        <v>234</v>
      </c>
      <c r="B16" s="134">
        <f>B17+B25+B35+B45+B55+B65+B69+B78+B82</f>
        <v>430544585</v>
      </c>
      <c r="C16" s="134">
        <f>C17+C25+C35+C45+C55+C65+C69+C78+C82</f>
        <v>56180891.590000004</v>
      </c>
      <c r="D16" s="134">
        <f t="shared" ref="D16:G16" si="0">D17+D25+D35+D45+D55+D65+D69+D78+D82</f>
        <v>486725476.58999997</v>
      </c>
      <c r="E16" s="134">
        <f t="shared" si="0"/>
        <v>480928935.02000004</v>
      </c>
      <c r="F16" s="134">
        <f t="shared" si="0"/>
        <v>480559017.04000002</v>
      </c>
      <c r="G16" s="134">
        <f t="shared" si="0"/>
        <v>5796541.5700000012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x14ac:dyDescent="0.25">
      <c r="A17" s="106" t="s">
        <v>235</v>
      </c>
      <c r="B17" s="135">
        <f>B18+B19+B20+B21+B22+B23+B24</f>
        <v>51585040.43</v>
      </c>
      <c r="C17" s="135">
        <f>C18+C19+C20+C21+C22+C23+C24</f>
        <v>23571245.300000001</v>
      </c>
      <c r="D17" s="135">
        <f t="shared" ref="D17:G17" si="1">D18+D19+D20+D21+D22+D23+D24</f>
        <v>75156285.730000004</v>
      </c>
      <c r="E17" s="135">
        <f>E18+E19+E20+E21+E22+E23+E24</f>
        <v>74956285.730000004</v>
      </c>
      <c r="F17" s="135">
        <f t="shared" si="1"/>
        <v>74956285.730000004</v>
      </c>
      <c r="G17" s="135">
        <f t="shared" si="1"/>
        <v>200000</v>
      </c>
      <c r="H17" s="1"/>
      <c r="I17" s="169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x14ac:dyDescent="0.25">
      <c r="A18" s="107" t="s">
        <v>236</v>
      </c>
      <c r="B18" s="115">
        <v>14499095</v>
      </c>
      <c r="C18" s="115">
        <v>108322.5</v>
      </c>
      <c r="D18" s="115">
        <f>B18+C18</f>
        <v>14607417.5</v>
      </c>
      <c r="E18" s="136">
        <v>14607417.5</v>
      </c>
      <c r="F18" s="136">
        <v>14607417.5</v>
      </c>
      <c r="G18" s="115">
        <f>D18-E18</f>
        <v>0</v>
      </c>
      <c r="H18" s="1"/>
      <c r="I18" s="169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5">
      <c r="A19" s="107" t="s">
        <v>237</v>
      </c>
      <c r="B19" s="115">
        <v>0</v>
      </c>
      <c r="C19" s="136">
        <v>15882936.710000001</v>
      </c>
      <c r="D19" s="115">
        <f t="shared" ref="D19:D23" si="2">B19+C19</f>
        <v>15882936.710000001</v>
      </c>
      <c r="E19" s="136">
        <v>15882936.710000001</v>
      </c>
      <c r="F19" s="136">
        <v>15882936.710000001</v>
      </c>
      <c r="G19" s="115">
        <f t="shared" ref="G19:G34" si="3">D19-E19</f>
        <v>0</v>
      </c>
      <c r="H19" s="1"/>
      <c r="I19" s="16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x14ac:dyDescent="0.25">
      <c r="A20" s="107" t="s">
        <v>238</v>
      </c>
      <c r="B20" s="136">
        <v>33377612.43</v>
      </c>
      <c r="C20" s="115">
        <v>-2058538.18</v>
      </c>
      <c r="D20" s="115">
        <f t="shared" si="2"/>
        <v>31319074.25</v>
      </c>
      <c r="E20" s="136">
        <v>31319074.25</v>
      </c>
      <c r="F20" s="136">
        <v>31319074.25</v>
      </c>
      <c r="G20" s="115">
        <f t="shared" si="3"/>
        <v>0</v>
      </c>
      <c r="H20" s="1"/>
      <c r="I20" s="169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x14ac:dyDescent="0.25">
      <c r="A21" s="107" t="s">
        <v>239</v>
      </c>
      <c r="B21" s="136">
        <v>3708333</v>
      </c>
      <c r="C21" s="115">
        <v>57598.48</v>
      </c>
      <c r="D21" s="115">
        <f t="shared" si="2"/>
        <v>3765931.48</v>
      </c>
      <c r="E21" s="136">
        <v>3765931.48</v>
      </c>
      <c r="F21" s="136">
        <v>3765931.48</v>
      </c>
      <c r="G21" s="115">
        <f t="shared" si="3"/>
        <v>0</v>
      </c>
      <c r="H21" s="1"/>
      <c r="I21" s="169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x14ac:dyDescent="0.25">
      <c r="A22" s="107" t="s">
        <v>240</v>
      </c>
      <c r="B22" s="115">
        <v>0</v>
      </c>
      <c r="C22" s="115">
        <v>4476369.29</v>
      </c>
      <c r="D22" s="115">
        <f t="shared" si="2"/>
        <v>4476369.29</v>
      </c>
      <c r="E22" s="115">
        <v>4276369.29</v>
      </c>
      <c r="F22" s="115">
        <v>4276369.29</v>
      </c>
      <c r="G22" s="115">
        <f t="shared" si="3"/>
        <v>200000</v>
      </c>
      <c r="H22" s="1"/>
      <c r="I22" s="169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x14ac:dyDescent="0.25">
      <c r="A23" s="107" t="s">
        <v>241</v>
      </c>
      <c r="B23" s="115">
        <v>0</v>
      </c>
      <c r="C23" s="115"/>
      <c r="D23" s="115">
        <f t="shared" si="2"/>
        <v>0</v>
      </c>
      <c r="E23" s="115"/>
      <c r="F23" s="115"/>
      <c r="G23" s="115">
        <f t="shared" si="3"/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x14ac:dyDescent="0.25">
      <c r="A24" s="107" t="s">
        <v>242</v>
      </c>
      <c r="B24" s="115">
        <v>0</v>
      </c>
      <c r="C24" s="115">
        <v>5104556.5</v>
      </c>
      <c r="D24" s="115">
        <f>B24+C24</f>
        <v>5104556.5</v>
      </c>
      <c r="E24" s="115">
        <v>5104556.5</v>
      </c>
      <c r="F24" s="115">
        <v>5104556.5</v>
      </c>
      <c r="G24" s="115">
        <f t="shared" si="3"/>
        <v>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x14ac:dyDescent="0.25">
      <c r="A25" s="106" t="s">
        <v>243</v>
      </c>
      <c r="B25" s="135">
        <f t="shared" ref="B25:F25" si="4">B26+B27+B28+B29+B30+B31+B32+B33+B34</f>
        <v>1441023</v>
      </c>
      <c r="C25" s="135">
        <f t="shared" si="4"/>
        <v>5664878.3799999999</v>
      </c>
      <c r="D25" s="135">
        <f>D26+D27+D28+D29+D30+D31+D32+D33+D34</f>
        <v>7105901.3799999999</v>
      </c>
      <c r="E25" s="135">
        <f t="shared" si="4"/>
        <v>6041621.8700000001</v>
      </c>
      <c r="F25" s="135">
        <f t="shared" si="4"/>
        <v>6041621.8700000001</v>
      </c>
      <c r="G25" s="135">
        <f>G26+G27+G28+G29+G30+G31+G32+G33+G34</f>
        <v>1064279.5099999998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x14ac:dyDescent="0.25">
      <c r="A26" s="108" t="s">
        <v>244</v>
      </c>
      <c r="B26" s="136">
        <v>376200</v>
      </c>
      <c r="C26" s="136">
        <v>1296872.98</v>
      </c>
      <c r="D26" s="115">
        <f>B26+C26</f>
        <v>1673072.98</v>
      </c>
      <c r="E26" s="136">
        <v>1673072.98</v>
      </c>
      <c r="F26" s="136">
        <v>1673072.98</v>
      </c>
      <c r="G26" s="115">
        <f t="shared" si="3"/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x14ac:dyDescent="0.25">
      <c r="A27" s="107" t="s">
        <v>245</v>
      </c>
      <c r="B27" s="136">
        <v>240000</v>
      </c>
      <c r="C27" s="136">
        <v>1199811.69</v>
      </c>
      <c r="D27" s="115">
        <f t="shared" ref="D27:D34" si="5">B27+C27</f>
        <v>1439811.69</v>
      </c>
      <c r="E27" s="136">
        <v>965550.6</v>
      </c>
      <c r="F27" s="136">
        <v>965550.6</v>
      </c>
      <c r="G27" s="115">
        <f t="shared" si="3"/>
        <v>474261.08999999997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x14ac:dyDescent="0.25">
      <c r="A28" s="107" t="s">
        <v>246</v>
      </c>
      <c r="B28" s="115">
        <v>0</v>
      </c>
      <c r="C28" s="115"/>
      <c r="D28" s="115">
        <f t="shared" si="5"/>
        <v>0</v>
      </c>
      <c r="E28" s="115"/>
      <c r="F28" s="115"/>
      <c r="G28" s="115">
        <f t="shared" si="3"/>
        <v>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x14ac:dyDescent="0.25">
      <c r="A29" s="107" t="s">
        <v>247</v>
      </c>
      <c r="B29" s="115">
        <v>51471</v>
      </c>
      <c r="C29" s="136">
        <v>144425.47</v>
      </c>
      <c r="D29" s="115">
        <f t="shared" si="5"/>
        <v>195896.47</v>
      </c>
      <c r="E29" s="136">
        <v>195896.47</v>
      </c>
      <c r="F29" s="136">
        <v>195896.47</v>
      </c>
      <c r="G29" s="115">
        <f t="shared" si="3"/>
        <v>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x14ac:dyDescent="0.25">
      <c r="A30" s="107" t="s">
        <v>248</v>
      </c>
      <c r="B30" s="115">
        <v>0</v>
      </c>
      <c r="C30" s="136">
        <v>1163157.94</v>
      </c>
      <c r="D30" s="115">
        <f t="shared" si="5"/>
        <v>1163157.94</v>
      </c>
      <c r="E30" s="136">
        <v>1133139.52</v>
      </c>
      <c r="F30" s="136">
        <v>1133139.52</v>
      </c>
      <c r="G30" s="115">
        <f t="shared" si="3"/>
        <v>30018.419999999925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x14ac:dyDescent="0.25">
      <c r="A31" s="107" t="s">
        <v>249</v>
      </c>
      <c r="B31" s="136">
        <v>528000</v>
      </c>
      <c r="C31" s="136">
        <v>775440.25</v>
      </c>
      <c r="D31" s="115">
        <f>B31+C31</f>
        <v>1303440.25</v>
      </c>
      <c r="E31" s="136">
        <v>893440.25</v>
      </c>
      <c r="F31" s="136">
        <v>893440.25</v>
      </c>
      <c r="G31" s="115">
        <f t="shared" si="3"/>
        <v>410000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x14ac:dyDescent="0.25">
      <c r="A32" s="107" t="s">
        <v>250</v>
      </c>
      <c r="B32" s="115">
        <v>0</v>
      </c>
      <c r="C32" s="115">
        <v>123248.81</v>
      </c>
      <c r="D32" s="115">
        <f t="shared" si="5"/>
        <v>123248.81</v>
      </c>
      <c r="E32" s="115">
        <v>123248.81</v>
      </c>
      <c r="F32" s="115">
        <v>123248.81</v>
      </c>
      <c r="G32" s="115">
        <f t="shared" si="3"/>
        <v>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x14ac:dyDescent="0.25">
      <c r="A33" s="107" t="s">
        <v>251</v>
      </c>
      <c r="B33" s="115">
        <v>0</v>
      </c>
      <c r="C33" s="115"/>
      <c r="D33" s="115">
        <f t="shared" si="5"/>
        <v>0</v>
      </c>
      <c r="E33" s="115"/>
      <c r="F33" s="115"/>
      <c r="G33" s="115">
        <f t="shared" si="3"/>
        <v>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x14ac:dyDescent="0.25">
      <c r="A34" s="107" t="s">
        <v>252</v>
      </c>
      <c r="B34" s="115">
        <v>245352</v>
      </c>
      <c r="C34" s="136">
        <v>961921.24</v>
      </c>
      <c r="D34" s="115">
        <f t="shared" si="5"/>
        <v>1207273.24</v>
      </c>
      <c r="E34" s="136">
        <v>1057273.24</v>
      </c>
      <c r="F34" s="136">
        <v>1057273.24</v>
      </c>
      <c r="G34" s="115">
        <f t="shared" si="3"/>
        <v>150000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x14ac:dyDescent="0.25">
      <c r="A35" s="106" t="s">
        <v>253</v>
      </c>
      <c r="B35" s="135">
        <f t="shared" ref="B35:G35" si="6">B36+B37+B38+B39+B40+B41+B42+B43+B44</f>
        <v>17122701.57</v>
      </c>
      <c r="C35" s="135">
        <f t="shared" si="6"/>
        <v>20077334.16</v>
      </c>
      <c r="D35" s="135">
        <f t="shared" si="6"/>
        <v>37200035.730000004</v>
      </c>
      <c r="E35" s="135">
        <f t="shared" si="6"/>
        <v>32758008.669999998</v>
      </c>
      <c r="F35" s="135">
        <f t="shared" si="6"/>
        <v>32388090.689999998</v>
      </c>
      <c r="G35" s="135">
        <f t="shared" si="6"/>
        <v>4442027.0600000015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x14ac:dyDescent="0.25">
      <c r="A36" s="107" t="s">
        <v>254</v>
      </c>
      <c r="B36" s="136">
        <v>1063764</v>
      </c>
      <c r="C36" s="136">
        <v>625446.06000000006</v>
      </c>
      <c r="D36" s="115">
        <f>B36+C36</f>
        <v>1689210.06</v>
      </c>
      <c r="E36" s="136">
        <v>1433505.88</v>
      </c>
      <c r="F36" s="136">
        <v>1364512.9</v>
      </c>
      <c r="G36" s="115">
        <f t="shared" ref="G36:G44" si="7">D36-E36</f>
        <v>255704.18000000017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x14ac:dyDescent="0.25">
      <c r="A37" s="107" t="s">
        <v>255</v>
      </c>
      <c r="B37" s="136">
        <v>7790040</v>
      </c>
      <c r="C37" s="136">
        <v>5152843.12</v>
      </c>
      <c r="D37" s="115">
        <f t="shared" ref="D37:D100" si="8">B37+C37</f>
        <v>12942883.120000001</v>
      </c>
      <c r="E37" s="136">
        <v>11430883.119999999</v>
      </c>
      <c r="F37" s="136">
        <v>11430883.119999999</v>
      </c>
      <c r="G37" s="115">
        <f t="shared" si="7"/>
        <v>1512000.0000000019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x14ac:dyDescent="0.25">
      <c r="A38" s="107" t="s">
        <v>256</v>
      </c>
      <c r="B38" s="136">
        <v>4325715</v>
      </c>
      <c r="C38" s="136">
        <v>7419291.6699999999</v>
      </c>
      <c r="D38" s="115">
        <f t="shared" si="8"/>
        <v>11745006.67</v>
      </c>
      <c r="E38" s="136">
        <v>10352228.23</v>
      </c>
      <c r="F38" s="136">
        <v>10352228.23</v>
      </c>
      <c r="G38" s="115">
        <f t="shared" si="7"/>
        <v>1392778.4399999995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x14ac:dyDescent="0.25">
      <c r="A39" s="107" t="s">
        <v>257</v>
      </c>
      <c r="B39" s="136">
        <v>260000</v>
      </c>
      <c r="C39" s="136">
        <v>348546.49</v>
      </c>
      <c r="D39" s="115">
        <f t="shared" si="8"/>
        <v>608546.49</v>
      </c>
      <c r="E39" s="136">
        <v>373816.07</v>
      </c>
      <c r="F39" s="136">
        <v>373816.07</v>
      </c>
      <c r="G39" s="115">
        <f t="shared" si="7"/>
        <v>234730.41999999998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x14ac:dyDescent="0.25">
      <c r="A40" s="108" t="s">
        <v>258</v>
      </c>
      <c r="B40" s="136">
        <v>629502</v>
      </c>
      <c r="C40" s="136">
        <v>921218.44</v>
      </c>
      <c r="D40" s="115">
        <f t="shared" si="8"/>
        <v>1550720.44</v>
      </c>
      <c r="E40" s="136">
        <v>873789.4</v>
      </c>
      <c r="F40" s="136">
        <v>873789.4</v>
      </c>
      <c r="G40" s="115">
        <f t="shared" si="7"/>
        <v>676931.03999999992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x14ac:dyDescent="0.25">
      <c r="A41" s="107" t="s">
        <v>259</v>
      </c>
      <c r="B41" s="136">
        <v>0</v>
      </c>
      <c r="C41" s="136">
        <v>239103.84</v>
      </c>
      <c r="D41" s="115">
        <f t="shared" si="8"/>
        <v>239103.84</v>
      </c>
      <c r="E41" s="136">
        <v>239103.84</v>
      </c>
      <c r="F41" s="136">
        <v>239103.84</v>
      </c>
      <c r="G41" s="115">
        <f t="shared" si="7"/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x14ac:dyDescent="0.25">
      <c r="A42" s="107" t="s">
        <v>260</v>
      </c>
      <c r="B42" s="136">
        <v>991356</v>
      </c>
      <c r="C42" s="136">
        <v>-13211.26</v>
      </c>
      <c r="D42" s="115">
        <f t="shared" si="8"/>
        <v>978144.74</v>
      </c>
      <c r="E42" s="136">
        <v>978144.74</v>
      </c>
      <c r="F42" s="136">
        <v>978144.74</v>
      </c>
      <c r="G42" s="115">
        <f t="shared" si="7"/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x14ac:dyDescent="0.25">
      <c r="A43" s="107" t="s">
        <v>261</v>
      </c>
      <c r="B43" s="136">
        <v>468000</v>
      </c>
      <c r="C43" s="136">
        <v>1270705.1000000001</v>
      </c>
      <c r="D43" s="115">
        <f t="shared" si="8"/>
        <v>1738705.1</v>
      </c>
      <c r="E43" s="136">
        <v>1368822.12</v>
      </c>
      <c r="F43" s="136">
        <v>1368822.12</v>
      </c>
      <c r="G43" s="115">
        <f>D43-E43</f>
        <v>369882.98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x14ac:dyDescent="0.25">
      <c r="A44" s="107" t="s">
        <v>262</v>
      </c>
      <c r="B44" s="136">
        <v>1594324.57</v>
      </c>
      <c r="C44" s="136">
        <v>4113390.7</v>
      </c>
      <c r="D44" s="115">
        <f t="shared" si="8"/>
        <v>5707715.2700000005</v>
      </c>
      <c r="E44" s="136">
        <v>5707715.2699999996</v>
      </c>
      <c r="F44" s="136">
        <v>5406790.2699999996</v>
      </c>
      <c r="G44" s="115">
        <f t="shared" si="7"/>
        <v>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x14ac:dyDescent="0.25">
      <c r="A45" s="109" t="s">
        <v>263</v>
      </c>
      <c r="B45" s="135">
        <f t="shared" ref="B45:G45" si="9">B46+B47+B48+B49+B50+B51+B52+B53+B54</f>
        <v>360395820</v>
      </c>
      <c r="C45" s="135">
        <f t="shared" si="9"/>
        <v>6399847.9100000001</v>
      </c>
      <c r="D45" s="137">
        <f t="shared" si="8"/>
        <v>366795667.91000003</v>
      </c>
      <c r="E45" s="135">
        <f t="shared" si="9"/>
        <v>366795667.91000003</v>
      </c>
      <c r="F45" s="135">
        <f t="shared" si="9"/>
        <v>366795667.91000003</v>
      </c>
      <c r="G45" s="135">
        <f t="shared" si="9"/>
        <v>0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x14ac:dyDescent="0.25">
      <c r="A46" s="107" t="s">
        <v>264</v>
      </c>
      <c r="B46" s="115">
        <v>0</v>
      </c>
      <c r="C46" s="115">
        <v>0</v>
      </c>
      <c r="D46" s="115">
        <f t="shared" si="8"/>
        <v>0</v>
      </c>
      <c r="E46" s="115">
        <v>0</v>
      </c>
      <c r="F46" s="115">
        <v>0</v>
      </c>
      <c r="G46" s="115">
        <f t="shared" ref="G46:G54" si="10">D46-E46</f>
        <v>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x14ac:dyDescent="0.25">
      <c r="A47" s="107" t="s">
        <v>265</v>
      </c>
      <c r="B47" s="115">
        <v>0</v>
      </c>
      <c r="C47" s="115">
        <v>0</v>
      </c>
      <c r="D47" s="115">
        <f t="shared" si="8"/>
        <v>0</v>
      </c>
      <c r="E47" s="115">
        <v>0</v>
      </c>
      <c r="F47" s="115">
        <v>0</v>
      </c>
      <c r="G47" s="115">
        <f t="shared" si="10"/>
        <v>0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x14ac:dyDescent="0.25">
      <c r="A48" s="107" t="s">
        <v>266</v>
      </c>
      <c r="B48" s="115">
        <v>0</v>
      </c>
      <c r="C48" s="115">
        <v>0</v>
      </c>
      <c r="D48" s="115">
        <f t="shared" si="8"/>
        <v>0</v>
      </c>
      <c r="E48" s="115">
        <v>0</v>
      </c>
      <c r="F48" s="115">
        <v>0</v>
      </c>
      <c r="G48" s="115">
        <f t="shared" si="10"/>
        <v>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x14ac:dyDescent="0.25">
      <c r="A49" s="107" t="s">
        <v>267</v>
      </c>
      <c r="B49" s="115">
        <v>360395820</v>
      </c>
      <c r="C49" s="115">
        <v>6399847.9100000001</v>
      </c>
      <c r="D49" s="134">
        <f t="shared" si="8"/>
        <v>366795667.91000003</v>
      </c>
      <c r="E49" s="136">
        <v>366795667.91000003</v>
      </c>
      <c r="F49" s="136">
        <v>366795667.91000003</v>
      </c>
      <c r="G49" s="115">
        <f t="shared" si="10"/>
        <v>0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x14ac:dyDescent="0.25">
      <c r="A50" s="107" t="s">
        <v>268</v>
      </c>
      <c r="B50" s="115">
        <v>0</v>
      </c>
      <c r="C50" s="115">
        <v>0</v>
      </c>
      <c r="D50" s="115">
        <f t="shared" si="8"/>
        <v>0</v>
      </c>
      <c r="E50" s="115">
        <v>0</v>
      </c>
      <c r="F50" s="115">
        <v>0</v>
      </c>
      <c r="G50" s="115">
        <f t="shared" si="10"/>
        <v>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x14ac:dyDescent="0.25">
      <c r="A51" s="107" t="s">
        <v>269</v>
      </c>
      <c r="B51" s="115">
        <v>0</v>
      </c>
      <c r="C51" s="115">
        <v>0</v>
      </c>
      <c r="D51" s="115">
        <f t="shared" si="8"/>
        <v>0</v>
      </c>
      <c r="E51" s="115">
        <v>0</v>
      </c>
      <c r="F51" s="115">
        <v>0</v>
      </c>
      <c r="G51" s="115">
        <f t="shared" si="10"/>
        <v>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x14ac:dyDescent="0.25">
      <c r="A52" s="107" t="s">
        <v>270</v>
      </c>
      <c r="B52" s="115">
        <v>0</v>
      </c>
      <c r="C52" s="115">
        <v>0</v>
      </c>
      <c r="D52" s="115">
        <f t="shared" si="8"/>
        <v>0</v>
      </c>
      <c r="E52" s="115">
        <v>0</v>
      </c>
      <c r="F52" s="115">
        <v>0</v>
      </c>
      <c r="G52" s="115">
        <f t="shared" si="10"/>
        <v>0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x14ac:dyDescent="0.25">
      <c r="A53" s="107" t="s">
        <v>271</v>
      </c>
      <c r="B53" s="115">
        <v>0</v>
      </c>
      <c r="C53" s="115">
        <v>0</v>
      </c>
      <c r="D53" s="115">
        <f t="shared" si="8"/>
        <v>0</v>
      </c>
      <c r="E53" s="115">
        <v>0</v>
      </c>
      <c r="F53" s="115">
        <v>0</v>
      </c>
      <c r="G53" s="115">
        <f t="shared" si="10"/>
        <v>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x14ac:dyDescent="0.25">
      <c r="A54" s="107" t="s">
        <v>272</v>
      </c>
      <c r="B54" s="115">
        <v>0</v>
      </c>
      <c r="C54" s="115">
        <v>0</v>
      </c>
      <c r="D54" s="115">
        <f t="shared" si="8"/>
        <v>0</v>
      </c>
      <c r="E54" s="115">
        <v>0</v>
      </c>
      <c r="F54" s="115">
        <v>0</v>
      </c>
      <c r="G54" s="115">
        <f t="shared" si="10"/>
        <v>0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x14ac:dyDescent="0.25">
      <c r="A55" s="109" t="s">
        <v>273</v>
      </c>
      <c r="B55" s="135">
        <f t="shared" ref="B55:F55" si="11">B56+B57+B58+B59+B60+B61+B62+B63+B64</f>
        <v>0</v>
      </c>
      <c r="C55" s="135">
        <f t="shared" si="11"/>
        <v>467585.83999999997</v>
      </c>
      <c r="D55" s="137">
        <f t="shared" si="8"/>
        <v>467585.83999999997</v>
      </c>
      <c r="E55" s="135">
        <f>E56+E57+E58+E59+E60+E61+E62+E63+E64</f>
        <v>377350.83999999997</v>
      </c>
      <c r="F55" s="135">
        <f t="shared" si="11"/>
        <v>377350.83999999997</v>
      </c>
      <c r="G55" s="135">
        <f>G56+G57+G58+G59+G60+G61+G62+G63+G64</f>
        <v>90235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x14ac:dyDescent="0.25">
      <c r="A56" s="107" t="s">
        <v>274</v>
      </c>
      <c r="B56" s="115">
        <v>0</v>
      </c>
      <c r="C56" s="136">
        <v>251881.83</v>
      </c>
      <c r="D56" s="115">
        <f>B56+C56</f>
        <v>251881.83</v>
      </c>
      <c r="E56" s="136">
        <v>161646.82999999999</v>
      </c>
      <c r="F56" s="136">
        <v>161646.82999999999</v>
      </c>
      <c r="G56" s="115">
        <f t="shared" ref="G56:G64" si="12">D56-E56</f>
        <v>90235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x14ac:dyDescent="0.25">
      <c r="A57" s="107" t="s">
        <v>275</v>
      </c>
      <c r="B57" s="115">
        <v>0</v>
      </c>
      <c r="C57" s="136">
        <v>80499.009999999995</v>
      </c>
      <c r="D57" s="115">
        <f t="shared" si="8"/>
        <v>80499.009999999995</v>
      </c>
      <c r="E57" s="115">
        <v>80499.009999999995</v>
      </c>
      <c r="F57" s="115">
        <v>80499.009999999995</v>
      </c>
      <c r="G57" s="115">
        <f t="shared" si="12"/>
        <v>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x14ac:dyDescent="0.25">
      <c r="A58" s="107" t="s">
        <v>276</v>
      </c>
      <c r="B58" s="115">
        <v>0</v>
      </c>
      <c r="C58" s="136">
        <v>0</v>
      </c>
      <c r="D58" s="115">
        <f t="shared" si="8"/>
        <v>0</v>
      </c>
      <c r="E58" s="115">
        <v>0</v>
      </c>
      <c r="F58" s="115">
        <v>0</v>
      </c>
      <c r="G58" s="115">
        <f t="shared" si="12"/>
        <v>0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x14ac:dyDescent="0.25">
      <c r="A59" s="107" t="s">
        <v>277</v>
      </c>
      <c r="B59" s="115">
        <v>0</v>
      </c>
      <c r="C59" s="136">
        <v>0</v>
      </c>
      <c r="D59" s="115">
        <f t="shared" si="8"/>
        <v>0</v>
      </c>
      <c r="E59" s="115">
        <v>0</v>
      </c>
      <c r="F59" s="115">
        <v>0</v>
      </c>
      <c r="G59" s="115">
        <f>D59-E59</f>
        <v>0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x14ac:dyDescent="0.25">
      <c r="A60" s="107" t="s">
        <v>278</v>
      </c>
      <c r="B60" s="115">
        <v>0</v>
      </c>
      <c r="C60" s="136">
        <v>0</v>
      </c>
      <c r="D60" s="115">
        <f t="shared" si="8"/>
        <v>0</v>
      </c>
      <c r="E60" s="115">
        <v>0</v>
      </c>
      <c r="F60" s="115">
        <v>0</v>
      </c>
      <c r="G60" s="115">
        <f t="shared" si="12"/>
        <v>0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x14ac:dyDescent="0.25">
      <c r="A61" s="107" t="s">
        <v>279</v>
      </c>
      <c r="B61" s="115">
        <v>0</v>
      </c>
      <c r="C61" s="136">
        <v>38809</v>
      </c>
      <c r="D61" s="115">
        <f t="shared" si="8"/>
        <v>38809</v>
      </c>
      <c r="E61" s="115">
        <v>38809</v>
      </c>
      <c r="F61" s="115">
        <v>38809</v>
      </c>
      <c r="G61" s="115">
        <f>D61-E61</f>
        <v>0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x14ac:dyDescent="0.25">
      <c r="A62" s="107" t="s">
        <v>280</v>
      </c>
      <c r="B62" s="115">
        <v>0</v>
      </c>
      <c r="C62" s="136">
        <v>0</v>
      </c>
      <c r="D62" s="115">
        <f t="shared" si="8"/>
        <v>0</v>
      </c>
      <c r="E62" s="115">
        <v>0</v>
      </c>
      <c r="F62" s="115">
        <v>0</v>
      </c>
      <c r="G62" s="115">
        <f t="shared" si="12"/>
        <v>0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x14ac:dyDescent="0.25">
      <c r="A63" s="107" t="s">
        <v>281</v>
      </c>
      <c r="B63" s="115">
        <v>0</v>
      </c>
      <c r="C63" s="136">
        <v>0</v>
      </c>
      <c r="D63" s="115">
        <f t="shared" si="8"/>
        <v>0</v>
      </c>
      <c r="E63" s="115">
        <v>0</v>
      </c>
      <c r="F63" s="115">
        <v>0</v>
      </c>
      <c r="G63" s="115">
        <f t="shared" si="12"/>
        <v>0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x14ac:dyDescent="0.25">
      <c r="A64" s="107" t="s">
        <v>282</v>
      </c>
      <c r="B64" s="115">
        <v>0</v>
      </c>
      <c r="C64" s="136">
        <v>96396</v>
      </c>
      <c r="D64" s="115">
        <f t="shared" si="8"/>
        <v>96396</v>
      </c>
      <c r="E64" s="115">
        <v>96396</v>
      </c>
      <c r="F64" s="115">
        <v>96396</v>
      </c>
      <c r="G64" s="115">
        <f t="shared" si="12"/>
        <v>0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x14ac:dyDescent="0.25">
      <c r="A65" s="106" t="s">
        <v>283</v>
      </c>
      <c r="B65" s="137">
        <f t="shared" ref="B65:G65" si="13">B66+B67+B68</f>
        <v>0</v>
      </c>
      <c r="C65" s="137">
        <f t="shared" si="13"/>
        <v>0</v>
      </c>
      <c r="D65" s="137">
        <f t="shared" si="8"/>
        <v>0</v>
      </c>
      <c r="E65" s="137">
        <f t="shared" si="13"/>
        <v>0</v>
      </c>
      <c r="F65" s="137">
        <f t="shared" si="13"/>
        <v>0</v>
      </c>
      <c r="G65" s="137">
        <f t="shared" si="13"/>
        <v>0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x14ac:dyDescent="0.25">
      <c r="A66" s="107" t="s">
        <v>284</v>
      </c>
      <c r="B66" s="115">
        <v>0</v>
      </c>
      <c r="C66" s="115">
        <v>0</v>
      </c>
      <c r="D66" s="115">
        <f t="shared" si="8"/>
        <v>0</v>
      </c>
      <c r="E66" s="115">
        <v>0</v>
      </c>
      <c r="F66" s="115">
        <v>0</v>
      </c>
      <c r="G66" s="115">
        <v>0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x14ac:dyDescent="0.25">
      <c r="A67" s="107" t="s">
        <v>285</v>
      </c>
      <c r="B67" s="115">
        <v>0</v>
      </c>
      <c r="C67" s="115">
        <v>0</v>
      </c>
      <c r="D67" s="115">
        <f t="shared" si="8"/>
        <v>0</v>
      </c>
      <c r="E67" s="115">
        <v>0</v>
      </c>
      <c r="F67" s="115">
        <v>0</v>
      </c>
      <c r="G67" s="115">
        <v>0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x14ac:dyDescent="0.25">
      <c r="A68" s="107" t="s">
        <v>286</v>
      </c>
      <c r="B68" s="115">
        <v>0</v>
      </c>
      <c r="C68" s="115">
        <v>0</v>
      </c>
      <c r="D68" s="115">
        <f t="shared" si="8"/>
        <v>0</v>
      </c>
      <c r="E68" s="115">
        <v>0</v>
      </c>
      <c r="F68" s="115">
        <v>0</v>
      </c>
      <c r="G68" s="115">
        <v>0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x14ac:dyDescent="0.25">
      <c r="A69" s="110" t="s">
        <v>287</v>
      </c>
      <c r="B69" s="135">
        <f t="shared" ref="B69:G69" si="14">B70+B71+B72+B73+B74+B75+B76+B77</f>
        <v>0</v>
      </c>
      <c r="C69" s="135">
        <f t="shared" si="14"/>
        <v>0</v>
      </c>
      <c r="D69" s="137">
        <f t="shared" si="8"/>
        <v>0</v>
      </c>
      <c r="E69" s="135">
        <f t="shared" si="14"/>
        <v>0</v>
      </c>
      <c r="F69" s="135">
        <f t="shared" si="14"/>
        <v>0</v>
      </c>
      <c r="G69" s="135">
        <f t="shared" si="14"/>
        <v>0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x14ac:dyDescent="0.25">
      <c r="A70" s="107" t="s">
        <v>288</v>
      </c>
      <c r="B70" s="115">
        <v>0</v>
      </c>
      <c r="C70" s="115">
        <v>0</v>
      </c>
      <c r="D70" s="115">
        <f t="shared" si="8"/>
        <v>0</v>
      </c>
      <c r="E70" s="115">
        <v>0</v>
      </c>
      <c r="F70" s="115">
        <v>0</v>
      </c>
      <c r="G70" s="115">
        <v>0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x14ac:dyDescent="0.25">
      <c r="A71" s="107" t="s">
        <v>289</v>
      </c>
      <c r="B71" s="115">
        <v>0</v>
      </c>
      <c r="C71" s="115">
        <v>0</v>
      </c>
      <c r="D71" s="115">
        <f t="shared" si="8"/>
        <v>0</v>
      </c>
      <c r="E71" s="115">
        <v>0</v>
      </c>
      <c r="F71" s="115">
        <v>0</v>
      </c>
      <c r="G71" s="115">
        <v>0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x14ac:dyDescent="0.25">
      <c r="A72" s="107" t="s">
        <v>290</v>
      </c>
      <c r="B72" s="115">
        <v>0</v>
      </c>
      <c r="C72" s="115">
        <v>0</v>
      </c>
      <c r="D72" s="115">
        <f t="shared" si="8"/>
        <v>0</v>
      </c>
      <c r="E72" s="115">
        <v>0</v>
      </c>
      <c r="F72" s="115">
        <v>0</v>
      </c>
      <c r="G72" s="115">
        <v>0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x14ac:dyDescent="0.25">
      <c r="A73" s="107" t="s">
        <v>291</v>
      </c>
      <c r="B73" s="115">
        <v>0</v>
      </c>
      <c r="C73" s="115">
        <v>0</v>
      </c>
      <c r="D73" s="115">
        <f t="shared" si="8"/>
        <v>0</v>
      </c>
      <c r="E73" s="115">
        <v>0</v>
      </c>
      <c r="F73" s="115">
        <v>0</v>
      </c>
      <c r="G73" s="115">
        <v>0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x14ac:dyDescent="0.25">
      <c r="A74" s="107" t="s">
        <v>292</v>
      </c>
      <c r="B74" s="115">
        <v>0</v>
      </c>
      <c r="C74" s="115">
        <v>0</v>
      </c>
      <c r="D74" s="115">
        <f t="shared" si="8"/>
        <v>0</v>
      </c>
      <c r="E74" s="115">
        <v>0</v>
      </c>
      <c r="F74" s="115">
        <v>0</v>
      </c>
      <c r="G74" s="115">
        <v>0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x14ac:dyDescent="0.25">
      <c r="A75" s="107" t="s">
        <v>36</v>
      </c>
      <c r="B75" s="115">
        <v>0</v>
      </c>
      <c r="C75" s="115">
        <v>0</v>
      </c>
      <c r="D75" s="115">
        <f t="shared" si="8"/>
        <v>0</v>
      </c>
      <c r="E75" s="115">
        <v>0</v>
      </c>
      <c r="F75" s="115">
        <v>0</v>
      </c>
      <c r="G75" s="115">
        <v>0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x14ac:dyDescent="0.25">
      <c r="A76" s="107" t="s">
        <v>293</v>
      </c>
      <c r="B76" s="115">
        <v>0</v>
      </c>
      <c r="C76" s="115">
        <v>0</v>
      </c>
      <c r="D76" s="115">
        <f t="shared" si="8"/>
        <v>0</v>
      </c>
      <c r="E76" s="115">
        <v>0</v>
      </c>
      <c r="F76" s="115">
        <v>0</v>
      </c>
      <c r="G76" s="115">
        <v>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x14ac:dyDescent="0.25">
      <c r="A77" s="107" t="s">
        <v>294</v>
      </c>
      <c r="B77" s="115">
        <v>0</v>
      </c>
      <c r="C77" s="115">
        <v>0</v>
      </c>
      <c r="D77" s="115">
        <f t="shared" si="8"/>
        <v>0</v>
      </c>
      <c r="E77" s="115">
        <v>0</v>
      </c>
      <c r="F77" s="115">
        <v>0</v>
      </c>
      <c r="G77" s="115">
        <v>0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x14ac:dyDescent="0.25">
      <c r="A78" s="106" t="s">
        <v>295</v>
      </c>
      <c r="B78" s="137">
        <f t="shared" ref="B78:G78" si="15">B79+B80+B81</f>
        <v>0</v>
      </c>
      <c r="C78" s="137">
        <f t="shared" si="15"/>
        <v>0</v>
      </c>
      <c r="D78" s="137">
        <f t="shared" si="8"/>
        <v>0</v>
      </c>
      <c r="E78" s="137">
        <f t="shared" si="15"/>
        <v>0</v>
      </c>
      <c r="F78" s="137">
        <f t="shared" si="15"/>
        <v>0</v>
      </c>
      <c r="G78" s="137">
        <f t="shared" si="15"/>
        <v>0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x14ac:dyDescent="0.25">
      <c r="A79" s="107" t="s">
        <v>296</v>
      </c>
      <c r="B79" s="115">
        <v>0</v>
      </c>
      <c r="C79" s="115">
        <v>0</v>
      </c>
      <c r="D79" s="115">
        <f t="shared" si="8"/>
        <v>0</v>
      </c>
      <c r="E79" s="115">
        <v>0</v>
      </c>
      <c r="F79" s="115">
        <v>0</v>
      </c>
      <c r="G79" s="115">
        <v>0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x14ac:dyDescent="0.25">
      <c r="A80" s="107" t="s">
        <v>297</v>
      </c>
      <c r="B80" s="115">
        <v>0</v>
      </c>
      <c r="C80" s="115">
        <v>0</v>
      </c>
      <c r="D80" s="115">
        <f t="shared" si="8"/>
        <v>0</v>
      </c>
      <c r="E80" s="115">
        <v>0</v>
      </c>
      <c r="F80" s="115">
        <v>0</v>
      </c>
      <c r="G80" s="115">
        <v>0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x14ac:dyDescent="0.25">
      <c r="A81" s="107" t="s">
        <v>298</v>
      </c>
      <c r="B81" s="115">
        <v>0</v>
      </c>
      <c r="C81" s="115">
        <v>0</v>
      </c>
      <c r="D81" s="115">
        <f t="shared" si="8"/>
        <v>0</v>
      </c>
      <c r="E81" s="115">
        <v>0</v>
      </c>
      <c r="F81" s="115">
        <v>0</v>
      </c>
      <c r="G81" s="115">
        <v>0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x14ac:dyDescent="0.25">
      <c r="A82" s="106" t="s">
        <v>158</v>
      </c>
      <c r="B82" s="135">
        <f t="shared" ref="B82:G82" si="16">B83+B84+B85+B86+B87+B88+B89</f>
        <v>0</v>
      </c>
      <c r="C82" s="135">
        <f t="shared" si="16"/>
        <v>0</v>
      </c>
      <c r="D82" s="137">
        <f t="shared" si="8"/>
        <v>0</v>
      </c>
      <c r="E82" s="135">
        <f t="shared" si="16"/>
        <v>0</v>
      </c>
      <c r="F82" s="135">
        <f t="shared" si="16"/>
        <v>0</v>
      </c>
      <c r="G82" s="135">
        <f t="shared" si="16"/>
        <v>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x14ac:dyDescent="0.25">
      <c r="A83" s="107" t="s">
        <v>299</v>
      </c>
      <c r="B83" s="115">
        <v>0</v>
      </c>
      <c r="C83" s="115">
        <v>0</v>
      </c>
      <c r="D83" s="115">
        <f t="shared" si="8"/>
        <v>0</v>
      </c>
      <c r="E83" s="115">
        <v>0</v>
      </c>
      <c r="F83" s="115">
        <v>0</v>
      </c>
      <c r="G83" s="115">
        <v>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x14ac:dyDescent="0.25">
      <c r="A84" s="107" t="s">
        <v>300</v>
      </c>
      <c r="B84" s="115">
        <v>0</v>
      </c>
      <c r="C84" s="115">
        <v>0</v>
      </c>
      <c r="D84" s="115">
        <f t="shared" si="8"/>
        <v>0</v>
      </c>
      <c r="E84" s="115">
        <v>0</v>
      </c>
      <c r="F84" s="115">
        <v>0</v>
      </c>
      <c r="G84" s="115">
        <v>0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x14ac:dyDescent="0.25">
      <c r="A85" s="107" t="s">
        <v>301</v>
      </c>
      <c r="B85" s="115">
        <v>0</v>
      </c>
      <c r="C85" s="115">
        <v>0</v>
      </c>
      <c r="D85" s="115">
        <f t="shared" si="8"/>
        <v>0</v>
      </c>
      <c r="E85" s="115">
        <v>0</v>
      </c>
      <c r="F85" s="115">
        <v>0</v>
      </c>
      <c r="G85" s="115">
        <v>0</v>
      </c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x14ac:dyDescent="0.25">
      <c r="A86" s="107" t="s">
        <v>302</v>
      </c>
      <c r="B86" s="115">
        <v>0</v>
      </c>
      <c r="C86" s="115">
        <v>0</v>
      </c>
      <c r="D86" s="115">
        <f t="shared" si="8"/>
        <v>0</v>
      </c>
      <c r="E86" s="115">
        <v>0</v>
      </c>
      <c r="F86" s="115">
        <v>0</v>
      </c>
      <c r="G86" s="115">
        <v>0</v>
      </c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x14ac:dyDescent="0.25">
      <c r="A87" s="107" t="s">
        <v>303</v>
      </c>
      <c r="B87" s="115">
        <v>0</v>
      </c>
      <c r="C87" s="115">
        <v>0</v>
      </c>
      <c r="D87" s="115">
        <f t="shared" si="8"/>
        <v>0</v>
      </c>
      <c r="E87" s="115">
        <v>0</v>
      </c>
      <c r="F87" s="115">
        <v>0</v>
      </c>
      <c r="G87" s="115">
        <v>0</v>
      </c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x14ac:dyDescent="0.25">
      <c r="A88" s="107" t="s">
        <v>304</v>
      </c>
      <c r="B88" s="115">
        <v>0</v>
      </c>
      <c r="C88" s="115">
        <v>0</v>
      </c>
      <c r="D88" s="115">
        <f t="shared" si="8"/>
        <v>0</v>
      </c>
      <c r="E88" s="115">
        <v>0</v>
      </c>
      <c r="F88" s="115">
        <v>0</v>
      </c>
      <c r="G88" s="115">
        <v>0</v>
      </c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x14ac:dyDescent="0.25">
      <c r="A89" s="107" t="s">
        <v>305</v>
      </c>
      <c r="B89" s="115">
        <v>0</v>
      </c>
      <c r="C89" s="115">
        <v>0</v>
      </c>
      <c r="D89" s="115">
        <f t="shared" si="8"/>
        <v>0</v>
      </c>
      <c r="E89" s="115">
        <v>0</v>
      </c>
      <c r="F89" s="115">
        <v>0</v>
      </c>
      <c r="G89" s="115">
        <v>0</v>
      </c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x14ac:dyDescent="0.25">
      <c r="A90" s="111" t="s">
        <v>306</v>
      </c>
      <c r="B90" s="134">
        <f t="shared" ref="B90:G90" si="17">B91+B99+B109+B119+B129+B143+B152+B156</f>
        <v>0</v>
      </c>
      <c r="C90" s="134">
        <f t="shared" si="17"/>
        <v>0</v>
      </c>
      <c r="D90" s="115">
        <f t="shared" si="8"/>
        <v>0</v>
      </c>
      <c r="E90" s="134">
        <f t="shared" si="17"/>
        <v>0</v>
      </c>
      <c r="F90" s="134">
        <f t="shared" si="17"/>
        <v>0</v>
      </c>
      <c r="G90" s="134">
        <f t="shared" si="17"/>
        <v>0</v>
      </c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x14ac:dyDescent="0.25">
      <c r="A91" s="106" t="s">
        <v>307</v>
      </c>
      <c r="B91" s="135">
        <f t="shared" ref="B91:G91" si="18">B92+B93+B94+B95+B96+B97+B98</f>
        <v>0</v>
      </c>
      <c r="C91" s="135">
        <f t="shared" si="18"/>
        <v>0</v>
      </c>
      <c r="D91" s="137">
        <f t="shared" si="8"/>
        <v>0</v>
      </c>
      <c r="E91" s="135">
        <f t="shared" si="18"/>
        <v>0</v>
      </c>
      <c r="F91" s="135">
        <f t="shared" si="18"/>
        <v>0</v>
      </c>
      <c r="G91" s="135">
        <f t="shared" si="18"/>
        <v>0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x14ac:dyDescent="0.25">
      <c r="A92" s="107" t="s">
        <v>236</v>
      </c>
      <c r="B92" s="115">
        <v>0</v>
      </c>
      <c r="C92" s="115">
        <v>0</v>
      </c>
      <c r="D92" s="115">
        <f t="shared" si="8"/>
        <v>0</v>
      </c>
      <c r="E92" s="115">
        <v>0</v>
      </c>
      <c r="F92" s="115">
        <v>0</v>
      </c>
      <c r="G92" s="115">
        <v>0</v>
      </c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x14ac:dyDescent="0.25">
      <c r="A93" s="107" t="s">
        <v>237</v>
      </c>
      <c r="B93" s="115">
        <v>0</v>
      </c>
      <c r="C93" s="115">
        <v>0</v>
      </c>
      <c r="D93" s="115">
        <f t="shared" si="8"/>
        <v>0</v>
      </c>
      <c r="E93" s="115">
        <v>0</v>
      </c>
      <c r="F93" s="115">
        <v>0</v>
      </c>
      <c r="G93" s="115">
        <v>0</v>
      </c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x14ac:dyDescent="0.25">
      <c r="A94" s="107" t="s">
        <v>238</v>
      </c>
      <c r="B94" s="115">
        <v>0</v>
      </c>
      <c r="C94" s="115">
        <v>0</v>
      </c>
      <c r="D94" s="115">
        <f t="shared" si="8"/>
        <v>0</v>
      </c>
      <c r="E94" s="115">
        <v>0</v>
      </c>
      <c r="F94" s="115">
        <v>0</v>
      </c>
      <c r="G94" s="115">
        <v>0</v>
      </c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x14ac:dyDescent="0.25">
      <c r="A95" s="107" t="s">
        <v>239</v>
      </c>
      <c r="B95" s="115">
        <v>0</v>
      </c>
      <c r="C95" s="115">
        <v>0</v>
      </c>
      <c r="D95" s="115">
        <f t="shared" si="8"/>
        <v>0</v>
      </c>
      <c r="E95" s="115">
        <v>0</v>
      </c>
      <c r="F95" s="115">
        <v>0</v>
      </c>
      <c r="G95" s="115">
        <v>0</v>
      </c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x14ac:dyDescent="0.25">
      <c r="A96" s="107" t="s">
        <v>240</v>
      </c>
      <c r="B96" s="115">
        <v>0</v>
      </c>
      <c r="C96" s="115">
        <v>0</v>
      </c>
      <c r="D96" s="115">
        <f t="shared" si="8"/>
        <v>0</v>
      </c>
      <c r="E96" s="115">
        <v>0</v>
      </c>
      <c r="F96" s="115">
        <v>0</v>
      </c>
      <c r="G96" s="115">
        <v>0</v>
      </c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x14ac:dyDescent="0.25">
      <c r="A97" s="107" t="s">
        <v>241</v>
      </c>
      <c r="B97" s="115">
        <v>0</v>
      </c>
      <c r="C97" s="115">
        <v>0</v>
      </c>
      <c r="D97" s="115">
        <f t="shared" si="8"/>
        <v>0</v>
      </c>
      <c r="E97" s="115">
        <v>0</v>
      </c>
      <c r="F97" s="115">
        <v>0</v>
      </c>
      <c r="G97" s="115">
        <v>0</v>
      </c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x14ac:dyDescent="0.25">
      <c r="A98" s="107" t="s">
        <v>242</v>
      </c>
      <c r="B98" s="115">
        <v>0</v>
      </c>
      <c r="C98" s="115">
        <v>0</v>
      </c>
      <c r="D98" s="115">
        <f t="shared" si="8"/>
        <v>0</v>
      </c>
      <c r="E98" s="115">
        <v>0</v>
      </c>
      <c r="F98" s="115">
        <v>0</v>
      </c>
      <c r="G98" s="115">
        <v>0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x14ac:dyDescent="0.25">
      <c r="A99" s="106" t="s">
        <v>308</v>
      </c>
      <c r="B99" s="135">
        <f t="shared" ref="B99:G99" si="19">B100+B101+B102+B103+B104+B105+B106+B107+B108</f>
        <v>0</v>
      </c>
      <c r="C99" s="135">
        <f t="shared" si="19"/>
        <v>0</v>
      </c>
      <c r="D99" s="137">
        <f t="shared" si="8"/>
        <v>0</v>
      </c>
      <c r="E99" s="135">
        <f t="shared" si="19"/>
        <v>0</v>
      </c>
      <c r="F99" s="135">
        <f t="shared" si="19"/>
        <v>0</v>
      </c>
      <c r="G99" s="135">
        <f t="shared" si="19"/>
        <v>0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x14ac:dyDescent="0.25">
      <c r="A100" s="108" t="s">
        <v>244</v>
      </c>
      <c r="B100" s="115">
        <v>0</v>
      </c>
      <c r="C100" s="115">
        <v>0</v>
      </c>
      <c r="D100" s="115">
        <f t="shared" si="8"/>
        <v>0</v>
      </c>
      <c r="E100" s="115">
        <v>0</v>
      </c>
      <c r="F100" s="115">
        <v>0</v>
      </c>
      <c r="G100" s="115">
        <v>0</v>
      </c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x14ac:dyDescent="0.25">
      <c r="A101" s="107" t="s">
        <v>245</v>
      </c>
      <c r="B101" s="115">
        <v>0</v>
      </c>
      <c r="C101" s="115">
        <v>0</v>
      </c>
      <c r="D101" s="115">
        <f t="shared" ref="D101:D164" si="20">B101+C101</f>
        <v>0</v>
      </c>
      <c r="E101" s="115">
        <v>0</v>
      </c>
      <c r="F101" s="115">
        <v>0</v>
      </c>
      <c r="G101" s="115">
        <v>0</v>
      </c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x14ac:dyDescent="0.25">
      <c r="A102" s="107" t="s">
        <v>246</v>
      </c>
      <c r="B102" s="115">
        <v>0</v>
      </c>
      <c r="C102" s="115">
        <v>0</v>
      </c>
      <c r="D102" s="115">
        <f t="shared" si="20"/>
        <v>0</v>
      </c>
      <c r="E102" s="115">
        <v>0</v>
      </c>
      <c r="F102" s="115">
        <v>0</v>
      </c>
      <c r="G102" s="115">
        <v>0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x14ac:dyDescent="0.25">
      <c r="A103" s="107" t="s">
        <v>247</v>
      </c>
      <c r="B103" s="115">
        <v>0</v>
      </c>
      <c r="C103" s="115">
        <v>0</v>
      </c>
      <c r="D103" s="115">
        <f t="shared" si="20"/>
        <v>0</v>
      </c>
      <c r="E103" s="115">
        <v>0</v>
      </c>
      <c r="F103" s="115">
        <v>0</v>
      </c>
      <c r="G103" s="115">
        <v>0</v>
      </c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x14ac:dyDescent="0.25">
      <c r="A104" s="107" t="s">
        <v>248</v>
      </c>
      <c r="B104" s="115">
        <v>0</v>
      </c>
      <c r="C104" s="115">
        <v>0</v>
      </c>
      <c r="D104" s="115">
        <f t="shared" si="20"/>
        <v>0</v>
      </c>
      <c r="E104" s="115">
        <v>0</v>
      </c>
      <c r="F104" s="115">
        <v>0</v>
      </c>
      <c r="G104" s="115">
        <v>0</v>
      </c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x14ac:dyDescent="0.25">
      <c r="A105" s="107" t="s">
        <v>249</v>
      </c>
      <c r="B105" s="115">
        <v>0</v>
      </c>
      <c r="C105" s="115">
        <v>0</v>
      </c>
      <c r="D105" s="115">
        <f t="shared" si="20"/>
        <v>0</v>
      </c>
      <c r="E105" s="115">
        <v>0</v>
      </c>
      <c r="F105" s="115">
        <v>0</v>
      </c>
      <c r="G105" s="115">
        <v>0</v>
      </c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x14ac:dyDescent="0.25">
      <c r="A106" s="107" t="s">
        <v>250</v>
      </c>
      <c r="B106" s="115">
        <v>0</v>
      </c>
      <c r="C106" s="115">
        <v>0</v>
      </c>
      <c r="D106" s="115">
        <f t="shared" si="20"/>
        <v>0</v>
      </c>
      <c r="E106" s="115">
        <v>0</v>
      </c>
      <c r="F106" s="115">
        <v>0</v>
      </c>
      <c r="G106" s="115">
        <v>0</v>
      </c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x14ac:dyDescent="0.25">
      <c r="A107" s="107" t="s">
        <v>251</v>
      </c>
      <c r="B107" s="115">
        <v>0</v>
      </c>
      <c r="C107" s="115">
        <v>0</v>
      </c>
      <c r="D107" s="115">
        <f t="shared" si="20"/>
        <v>0</v>
      </c>
      <c r="E107" s="115">
        <v>0</v>
      </c>
      <c r="F107" s="115">
        <v>0</v>
      </c>
      <c r="G107" s="115">
        <v>0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x14ac:dyDescent="0.25">
      <c r="A108" s="107" t="s">
        <v>252</v>
      </c>
      <c r="B108" s="115">
        <v>0</v>
      </c>
      <c r="C108" s="115">
        <v>0</v>
      </c>
      <c r="D108" s="115">
        <f t="shared" si="20"/>
        <v>0</v>
      </c>
      <c r="E108" s="115">
        <v>0</v>
      </c>
      <c r="F108" s="115">
        <v>0</v>
      </c>
      <c r="G108" s="115">
        <v>0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x14ac:dyDescent="0.25">
      <c r="A109" s="106" t="s">
        <v>253</v>
      </c>
      <c r="B109" s="135">
        <f t="shared" ref="B109:G109" si="21">B110+B111+B112+B113+B114+B115+B116+B117+B118</f>
        <v>0</v>
      </c>
      <c r="C109" s="135">
        <f t="shared" si="21"/>
        <v>0</v>
      </c>
      <c r="D109" s="137">
        <f t="shared" si="20"/>
        <v>0</v>
      </c>
      <c r="E109" s="135">
        <f t="shared" si="21"/>
        <v>0</v>
      </c>
      <c r="F109" s="135">
        <f t="shared" si="21"/>
        <v>0</v>
      </c>
      <c r="G109" s="135">
        <f t="shared" si="21"/>
        <v>0</v>
      </c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x14ac:dyDescent="0.25">
      <c r="A110" s="107" t="s">
        <v>254</v>
      </c>
      <c r="B110" s="115">
        <v>0</v>
      </c>
      <c r="C110" s="115">
        <v>0</v>
      </c>
      <c r="D110" s="115">
        <f t="shared" si="20"/>
        <v>0</v>
      </c>
      <c r="E110" s="115">
        <v>0</v>
      </c>
      <c r="F110" s="115">
        <v>0</v>
      </c>
      <c r="G110" s="115">
        <v>0</v>
      </c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x14ac:dyDescent="0.25">
      <c r="A111" s="107" t="s">
        <v>255</v>
      </c>
      <c r="B111" s="115">
        <v>0</v>
      </c>
      <c r="C111" s="115">
        <v>0</v>
      </c>
      <c r="D111" s="115">
        <f t="shared" si="20"/>
        <v>0</v>
      </c>
      <c r="E111" s="115">
        <v>0</v>
      </c>
      <c r="F111" s="115">
        <v>0</v>
      </c>
      <c r="G111" s="115">
        <v>0</v>
      </c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x14ac:dyDescent="0.25">
      <c r="A112" s="107" t="s">
        <v>256</v>
      </c>
      <c r="B112" s="115">
        <v>0</v>
      </c>
      <c r="C112" s="115">
        <v>0</v>
      </c>
      <c r="D112" s="115">
        <f t="shared" si="20"/>
        <v>0</v>
      </c>
      <c r="E112" s="115">
        <v>0</v>
      </c>
      <c r="F112" s="115">
        <v>0</v>
      </c>
      <c r="G112" s="115">
        <v>0</v>
      </c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x14ac:dyDescent="0.25">
      <c r="A113" s="107" t="s">
        <v>257</v>
      </c>
      <c r="B113" s="115">
        <v>0</v>
      </c>
      <c r="C113" s="115">
        <v>0</v>
      </c>
      <c r="D113" s="115">
        <f t="shared" si="20"/>
        <v>0</v>
      </c>
      <c r="E113" s="115">
        <v>0</v>
      </c>
      <c r="F113" s="115">
        <v>0</v>
      </c>
      <c r="G113" s="115">
        <v>0</v>
      </c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x14ac:dyDescent="0.25">
      <c r="A114" s="108" t="s">
        <v>258</v>
      </c>
      <c r="B114" s="115">
        <v>0</v>
      </c>
      <c r="C114" s="115">
        <v>0</v>
      </c>
      <c r="D114" s="115">
        <f t="shared" si="20"/>
        <v>0</v>
      </c>
      <c r="E114" s="115">
        <v>0</v>
      </c>
      <c r="F114" s="115">
        <v>0</v>
      </c>
      <c r="G114" s="115">
        <v>0</v>
      </c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x14ac:dyDescent="0.25">
      <c r="A115" s="107" t="s">
        <v>259</v>
      </c>
      <c r="B115" s="115">
        <v>0</v>
      </c>
      <c r="C115" s="115">
        <v>0</v>
      </c>
      <c r="D115" s="115">
        <f t="shared" si="20"/>
        <v>0</v>
      </c>
      <c r="E115" s="115">
        <v>0</v>
      </c>
      <c r="F115" s="115">
        <v>0</v>
      </c>
      <c r="G115" s="115">
        <v>0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x14ac:dyDescent="0.25">
      <c r="A116" s="107" t="s">
        <v>260</v>
      </c>
      <c r="B116" s="115">
        <v>0</v>
      </c>
      <c r="C116" s="115">
        <v>0</v>
      </c>
      <c r="D116" s="115">
        <f t="shared" si="20"/>
        <v>0</v>
      </c>
      <c r="E116" s="115">
        <v>0</v>
      </c>
      <c r="F116" s="115">
        <v>0</v>
      </c>
      <c r="G116" s="115">
        <v>0</v>
      </c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x14ac:dyDescent="0.25">
      <c r="A117" s="107" t="s">
        <v>261</v>
      </c>
      <c r="B117" s="115">
        <v>0</v>
      </c>
      <c r="C117" s="115">
        <v>0</v>
      </c>
      <c r="D117" s="115">
        <f t="shared" si="20"/>
        <v>0</v>
      </c>
      <c r="E117" s="115">
        <v>0</v>
      </c>
      <c r="F117" s="115">
        <v>0</v>
      </c>
      <c r="G117" s="115">
        <v>0</v>
      </c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x14ac:dyDescent="0.25">
      <c r="A118" s="107" t="s">
        <v>262</v>
      </c>
      <c r="B118" s="115">
        <v>0</v>
      </c>
      <c r="C118" s="115">
        <v>0</v>
      </c>
      <c r="D118" s="115">
        <f t="shared" si="20"/>
        <v>0</v>
      </c>
      <c r="E118" s="115">
        <v>0</v>
      </c>
      <c r="F118" s="115">
        <v>0</v>
      </c>
      <c r="G118" s="115">
        <v>0</v>
      </c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x14ac:dyDescent="0.25">
      <c r="A119" s="109" t="s">
        <v>263</v>
      </c>
      <c r="B119" s="135">
        <f t="shared" ref="B119:G119" si="22">B120+B121+B122+B123+B124+B125+B126+B127+B128</f>
        <v>0</v>
      </c>
      <c r="C119" s="135">
        <f t="shared" si="22"/>
        <v>0</v>
      </c>
      <c r="D119" s="137">
        <f t="shared" si="20"/>
        <v>0</v>
      </c>
      <c r="E119" s="135">
        <f t="shared" si="22"/>
        <v>0</v>
      </c>
      <c r="F119" s="135">
        <f t="shared" si="22"/>
        <v>0</v>
      </c>
      <c r="G119" s="135">
        <f t="shared" si="22"/>
        <v>0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x14ac:dyDescent="0.25">
      <c r="A120" s="107" t="s">
        <v>264</v>
      </c>
      <c r="B120" s="115">
        <v>0</v>
      </c>
      <c r="C120" s="115">
        <v>0</v>
      </c>
      <c r="D120" s="115">
        <f t="shared" si="20"/>
        <v>0</v>
      </c>
      <c r="E120" s="115">
        <v>0</v>
      </c>
      <c r="F120" s="115">
        <v>0</v>
      </c>
      <c r="G120" s="115">
        <v>0</v>
      </c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x14ac:dyDescent="0.25">
      <c r="A121" s="107" t="s">
        <v>265</v>
      </c>
      <c r="B121" s="115">
        <v>0</v>
      </c>
      <c r="C121" s="115">
        <v>0</v>
      </c>
      <c r="D121" s="115">
        <f t="shared" si="20"/>
        <v>0</v>
      </c>
      <c r="E121" s="115">
        <v>0</v>
      </c>
      <c r="F121" s="115">
        <v>0</v>
      </c>
      <c r="G121" s="115">
        <v>0</v>
      </c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x14ac:dyDescent="0.25">
      <c r="A122" s="107" t="s">
        <v>266</v>
      </c>
      <c r="B122" s="115">
        <v>0</v>
      </c>
      <c r="C122" s="115">
        <v>0</v>
      </c>
      <c r="D122" s="115">
        <f t="shared" si="20"/>
        <v>0</v>
      </c>
      <c r="E122" s="115">
        <v>0</v>
      </c>
      <c r="F122" s="115">
        <v>0</v>
      </c>
      <c r="G122" s="115">
        <v>0</v>
      </c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x14ac:dyDescent="0.25">
      <c r="A123" s="107" t="s">
        <v>267</v>
      </c>
      <c r="B123" s="115">
        <v>0</v>
      </c>
      <c r="C123" s="115">
        <v>0</v>
      </c>
      <c r="D123" s="115">
        <f t="shared" si="20"/>
        <v>0</v>
      </c>
      <c r="E123" s="115">
        <v>0</v>
      </c>
      <c r="F123" s="115">
        <v>0</v>
      </c>
      <c r="G123" s="115">
        <v>0</v>
      </c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x14ac:dyDescent="0.25">
      <c r="A124" s="107" t="s">
        <v>268</v>
      </c>
      <c r="B124" s="115">
        <v>0</v>
      </c>
      <c r="C124" s="115">
        <v>0</v>
      </c>
      <c r="D124" s="115">
        <f t="shared" si="20"/>
        <v>0</v>
      </c>
      <c r="E124" s="115">
        <v>0</v>
      </c>
      <c r="F124" s="115">
        <v>0</v>
      </c>
      <c r="G124" s="115">
        <v>0</v>
      </c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x14ac:dyDescent="0.25">
      <c r="A125" s="107" t="s">
        <v>269</v>
      </c>
      <c r="B125" s="115">
        <v>0</v>
      </c>
      <c r="C125" s="115">
        <v>0</v>
      </c>
      <c r="D125" s="115">
        <f t="shared" si="20"/>
        <v>0</v>
      </c>
      <c r="E125" s="115">
        <v>0</v>
      </c>
      <c r="F125" s="115">
        <v>0</v>
      </c>
      <c r="G125" s="115">
        <v>0</v>
      </c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x14ac:dyDescent="0.25">
      <c r="A126" s="107" t="s">
        <v>270</v>
      </c>
      <c r="B126" s="115">
        <v>0</v>
      </c>
      <c r="C126" s="115">
        <v>0</v>
      </c>
      <c r="D126" s="115">
        <f t="shared" si="20"/>
        <v>0</v>
      </c>
      <c r="E126" s="115">
        <v>0</v>
      </c>
      <c r="F126" s="115">
        <v>0</v>
      </c>
      <c r="G126" s="115">
        <v>0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x14ac:dyDescent="0.25">
      <c r="A127" s="107" t="s">
        <v>271</v>
      </c>
      <c r="B127" s="115">
        <v>0</v>
      </c>
      <c r="C127" s="115">
        <v>0</v>
      </c>
      <c r="D127" s="115">
        <f t="shared" si="20"/>
        <v>0</v>
      </c>
      <c r="E127" s="115">
        <v>0</v>
      </c>
      <c r="F127" s="115">
        <v>0</v>
      </c>
      <c r="G127" s="115">
        <v>0</v>
      </c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x14ac:dyDescent="0.25">
      <c r="A128" s="107" t="s">
        <v>272</v>
      </c>
      <c r="B128" s="115">
        <v>0</v>
      </c>
      <c r="C128" s="115">
        <v>0</v>
      </c>
      <c r="D128" s="115">
        <f t="shared" si="20"/>
        <v>0</v>
      </c>
      <c r="E128" s="115">
        <v>0</v>
      </c>
      <c r="F128" s="115">
        <v>0</v>
      </c>
      <c r="G128" s="115">
        <v>0</v>
      </c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x14ac:dyDescent="0.25">
      <c r="A129" s="109" t="s">
        <v>273</v>
      </c>
      <c r="B129" s="137">
        <f t="shared" ref="B129:G129" si="23">B130+B131+B132+B133+B134+B135+B136+B137+B138</f>
        <v>0</v>
      </c>
      <c r="C129" s="137">
        <f t="shared" si="23"/>
        <v>0</v>
      </c>
      <c r="D129" s="137">
        <f t="shared" si="20"/>
        <v>0</v>
      </c>
      <c r="E129" s="137">
        <f t="shared" si="23"/>
        <v>0</v>
      </c>
      <c r="F129" s="137">
        <f t="shared" si="23"/>
        <v>0</v>
      </c>
      <c r="G129" s="137">
        <f t="shared" si="23"/>
        <v>0</v>
      </c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x14ac:dyDescent="0.25">
      <c r="A130" s="107" t="s">
        <v>274</v>
      </c>
      <c r="B130" s="115">
        <v>0</v>
      </c>
      <c r="C130" s="115">
        <v>0</v>
      </c>
      <c r="D130" s="115">
        <f t="shared" si="20"/>
        <v>0</v>
      </c>
      <c r="E130" s="115">
        <v>0</v>
      </c>
      <c r="F130" s="115">
        <v>0</v>
      </c>
      <c r="G130" s="115">
        <v>0</v>
      </c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x14ac:dyDescent="0.25">
      <c r="A131" s="107" t="s">
        <v>275</v>
      </c>
      <c r="B131" s="115">
        <v>0</v>
      </c>
      <c r="C131" s="115">
        <v>0</v>
      </c>
      <c r="D131" s="115">
        <f t="shared" si="20"/>
        <v>0</v>
      </c>
      <c r="E131" s="115">
        <v>0</v>
      </c>
      <c r="F131" s="115">
        <v>0</v>
      </c>
      <c r="G131" s="115">
        <v>0</v>
      </c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x14ac:dyDescent="0.25">
      <c r="A132" s="107" t="s">
        <v>276</v>
      </c>
      <c r="B132" s="115">
        <v>0</v>
      </c>
      <c r="C132" s="115">
        <v>0</v>
      </c>
      <c r="D132" s="115">
        <f t="shared" si="20"/>
        <v>0</v>
      </c>
      <c r="E132" s="115">
        <v>0</v>
      </c>
      <c r="F132" s="115">
        <v>0</v>
      </c>
      <c r="G132" s="115">
        <v>0</v>
      </c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x14ac:dyDescent="0.25">
      <c r="A133" s="107" t="s">
        <v>277</v>
      </c>
      <c r="B133" s="115">
        <v>0</v>
      </c>
      <c r="C133" s="115">
        <v>0</v>
      </c>
      <c r="D133" s="115">
        <f t="shared" si="20"/>
        <v>0</v>
      </c>
      <c r="E133" s="115">
        <v>0</v>
      </c>
      <c r="F133" s="115">
        <v>0</v>
      </c>
      <c r="G133" s="115">
        <v>0</v>
      </c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x14ac:dyDescent="0.25">
      <c r="A134" s="107" t="s">
        <v>278</v>
      </c>
      <c r="B134" s="115">
        <v>0</v>
      </c>
      <c r="C134" s="115">
        <v>0</v>
      </c>
      <c r="D134" s="115">
        <f t="shared" si="20"/>
        <v>0</v>
      </c>
      <c r="E134" s="115">
        <v>0</v>
      </c>
      <c r="F134" s="115">
        <v>0</v>
      </c>
      <c r="G134" s="115">
        <v>0</v>
      </c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x14ac:dyDescent="0.25">
      <c r="A135" s="107" t="s">
        <v>279</v>
      </c>
      <c r="B135" s="115">
        <v>0</v>
      </c>
      <c r="C135" s="115">
        <v>0</v>
      </c>
      <c r="D135" s="115">
        <f t="shared" si="20"/>
        <v>0</v>
      </c>
      <c r="E135" s="115">
        <v>0</v>
      </c>
      <c r="F135" s="115">
        <v>0</v>
      </c>
      <c r="G135" s="115">
        <v>0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x14ac:dyDescent="0.25">
      <c r="A136" s="107" t="s">
        <v>280</v>
      </c>
      <c r="B136" s="115">
        <v>0</v>
      </c>
      <c r="C136" s="115">
        <v>0</v>
      </c>
      <c r="D136" s="115">
        <f t="shared" si="20"/>
        <v>0</v>
      </c>
      <c r="E136" s="115">
        <v>0</v>
      </c>
      <c r="F136" s="115">
        <v>0</v>
      </c>
      <c r="G136" s="115">
        <v>0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x14ac:dyDescent="0.25">
      <c r="A137" s="107" t="s">
        <v>281</v>
      </c>
      <c r="B137" s="115">
        <v>0</v>
      </c>
      <c r="C137" s="115">
        <v>0</v>
      </c>
      <c r="D137" s="115">
        <f t="shared" si="20"/>
        <v>0</v>
      </c>
      <c r="E137" s="115">
        <v>0</v>
      </c>
      <c r="F137" s="115">
        <v>0</v>
      </c>
      <c r="G137" s="115">
        <v>0</v>
      </c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x14ac:dyDescent="0.25">
      <c r="A138" s="107" t="s">
        <v>282</v>
      </c>
      <c r="B138" s="115">
        <v>0</v>
      </c>
      <c r="C138" s="115">
        <v>0</v>
      </c>
      <c r="D138" s="115">
        <f t="shared" si="20"/>
        <v>0</v>
      </c>
      <c r="E138" s="115">
        <v>0</v>
      </c>
      <c r="F138" s="115">
        <v>0</v>
      </c>
      <c r="G138" s="115">
        <v>0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x14ac:dyDescent="0.25">
      <c r="A139" s="112" t="s">
        <v>283</v>
      </c>
      <c r="B139" s="115">
        <v>0</v>
      </c>
      <c r="C139" s="115">
        <v>0</v>
      </c>
      <c r="D139" s="115">
        <f t="shared" si="20"/>
        <v>0</v>
      </c>
      <c r="E139" s="115">
        <v>0</v>
      </c>
      <c r="F139" s="115">
        <v>0</v>
      </c>
      <c r="G139" s="115">
        <v>0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x14ac:dyDescent="0.25">
      <c r="A140" s="107" t="s">
        <v>284</v>
      </c>
      <c r="B140" s="115">
        <v>0</v>
      </c>
      <c r="C140" s="115">
        <v>0</v>
      </c>
      <c r="D140" s="115">
        <f t="shared" si="20"/>
        <v>0</v>
      </c>
      <c r="E140" s="115">
        <v>0</v>
      </c>
      <c r="F140" s="115">
        <v>0</v>
      </c>
      <c r="G140" s="115">
        <v>0</v>
      </c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x14ac:dyDescent="0.25">
      <c r="A141" s="107" t="s">
        <v>285</v>
      </c>
      <c r="B141" s="115">
        <v>0</v>
      </c>
      <c r="C141" s="115">
        <v>0</v>
      </c>
      <c r="D141" s="115">
        <f t="shared" si="20"/>
        <v>0</v>
      </c>
      <c r="E141" s="115">
        <v>0</v>
      </c>
      <c r="F141" s="115">
        <v>0</v>
      </c>
      <c r="G141" s="115">
        <v>0</v>
      </c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x14ac:dyDescent="0.25">
      <c r="A142" s="107" t="s">
        <v>286</v>
      </c>
      <c r="B142" s="115">
        <v>0</v>
      </c>
      <c r="C142" s="115">
        <v>0</v>
      </c>
      <c r="D142" s="115">
        <f t="shared" si="20"/>
        <v>0</v>
      </c>
      <c r="E142" s="115">
        <v>0</v>
      </c>
      <c r="F142" s="115">
        <v>0</v>
      </c>
      <c r="G142" s="115">
        <v>0</v>
      </c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x14ac:dyDescent="0.25">
      <c r="A143" s="109" t="s">
        <v>309</v>
      </c>
      <c r="B143" s="135">
        <f t="shared" ref="B143:G143" si="24">B144+B145+B146+B147+B148+B149+B150+B151</f>
        <v>0</v>
      </c>
      <c r="C143" s="135">
        <f t="shared" si="24"/>
        <v>0</v>
      </c>
      <c r="D143" s="137">
        <f t="shared" si="20"/>
        <v>0</v>
      </c>
      <c r="E143" s="135">
        <f t="shared" si="24"/>
        <v>0</v>
      </c>
      <c r="F143" s="135">
        <f t="shared" si="24"/>
        <v>0</v>
      </c>
      <c r="G143" s="135">
        <f t="shared" si="24"/>
        <v>0</v>
      </c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x14ac:dyDescent="0.25">
      <c r="A144" s="107" t="s">
        <v>288</v>
      </c>
      <c r="B144" s="115">
        <v>0</v>
      </c>
      <c r="C144" s="115">
        <v>0</v>
      </c>
      <c r="D144" s="115">
        <f t="shared" si="20"/>
        <v>0</v>
      </c>
      <c r="E144" s="115">
        <v>0</v>
      </c>
      <c r="F144" s="115">
        <v>0</v>
      </c>
      <c r="G144" s="115">
        <v>0</v>
      </c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x14ac:dyDescent="0.25">
      <c r="A145" s="107" t="s">
        <v>289</v>
      </c>
      <c r="B145" s="115">
        <v>0</v>
      </c>
      <c r="C145" s="115">
        <v>0</v>
      </c>
      <c r="D145" s="115">
        <f t="shared" si="20"/>
        <v>0</v>
      </c>
      <c r="E145" s="115">
        <v>0</v>
      </c>
      <c r="F145" s="115">
        <v>0</v>
      </c>
      <c r="G145" s="115">
        <v>0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x14ac:dyDescent="0.25">
      <c r="A146" s="107" t="s">
        <v>290</v>
      </c>
      <c r="B146" s="115">
        <v>0</v>
      </c>
      <c r="C146" s="115">
        <v>0</v>
      </c>
      <c r="D146" s="115">
        <f t="shared" si="20"/>
        <v>0</v>
      </c>
      <c r="E146" s="115">
        <v>0</v>
      </c>
      <c r="F146" s="115">
        <v>0</v>
      </c>
      <c r="G146" s="115">
        <v>0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x14ac:dyDescent="0.25">
      <c r="A147" s="107" t="s">
        <v>291</v>
      </c>
      <c r="B147" s="115">
        <v>0</v>
      </c>
      <c r="C147" s="115">
        <v>0</v>
      </c>
      <c r="D147" s="115">
        <f t="shared" si="20"/>
        <v>0</v>
      </c>
      <c r="E147" s="115">
        <v>0</v>
      </c>
      <c r="F147" s="115">
        <v>0</v>
      </c>
      <c r="G147" s="115">
        <v>0</v>
      </c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x14ac:dyDescent="0.25">
      <c r="A148" s="107" t="s">
        <v>292</v>
      </c>
      <c r="B148" s="115">
        <v>0</v>
      </c>
      <c r="C148" s="115">
        <v>0</v>
      </c>
      <c r="D148" s="115">
        <f t="shared" si="20"/>
        <v>0</v>
      </c>
      <c r="E148" s="115">
        <v>0</v>
      </c>
      <c r="F148" s="115">
        <v>0</v>
      </c>
      <c r="G148" s="115">
        <v>0</v>
      </c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x14ac:dyDescent="0.25">
      <c r="A149" s="107" t="s">
        <v>36</v>
      </c>
      <c r="B149" s="115">
        <v>0</v>
      </c>
      <c r="C149" s="115">
        <v>0</v>
      </c>
      <c r="D149" s="115">
        <f t="shared" si="20"/>
        <v>0</v>
      </c>
      <c r="E149" s="115">
        <v>0</v>
      </c>
      <c r="F149" s="115">
        <v>0</v>
      </c>
      <c r="G149" s="115">
        <v>0</v>
      </c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x14ac:dyDescent="0.25">
      <c r="A150" s="107" t="s">
        <v>293</v>
      </c>
      <c r="B150" s="115">
        <v>0</v>
      </c>
      <c r="C150" s="115">
        <v>0</v>
      </c>
      <c r="D150" s="115">
        <f t="shared" si="20"/>
        <v>0</v>
      </c>
      <c r="E150" s="115">
        <v>0</v>
      </c>
      <c r="F150" s="115">
        <v>0</v>
      </c>
      <c r="G150" s="115">
        <v>0</v>
      </c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x14ac:dyDescent="0.25">
      <c r="A151" s="107" t="s">
        <v>294</v>
      </c>
      <c r="B151" s="115">
        <v>0</v>
      </c>
      <c r="C151" s="115">
        <v>0</v>
      </c>
      <c r="D151" s="115">
        <f t="shared" si="20"/>
        <v>0</v>
      </c>
      <c r="E151" s="115">
        <v>0</v>
      </c>
      <c r="F151" s="115">
        <v>0</v>
      </c>
      <c r="G151" s="115">
        <v>0</v>
      </c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x14ac:dyDescent="0.25">
      <c r="A152" s="106" t="s">
        <v>295</v>
      </c>
      <c r="B152" s="135">
        <f t="shared" ref="B152:G152" si="25">B153+B154+B155</f>
        <v>0</v>
      </c>
      <c r="C152" s="135">
        <f t="shared" si="25"/>
        <v>0</v>
      </c>
      <c r="D152" s="137">
        <f t="shared" si="20"/>
        <v>0</v>
      </c>
      <c r="E152" s="135">
        <f t="shared" si="25"/>
        <v>0</v>
      </c>
      <c r="F152" s="135">
        <f t="shared" si="25"/>
        <v>0</v>
      </c>
      <c r="G152" s="135">
        <f t="shared" si="25"/>
        <v>0</v>
      </c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x14ac:dyDescent="0.25">
      <c r="A153" s="107" t="s">
        <v>296</v>
      </c>
      <c r="B153" s="115">
        <v>0</v>
      </c>
      <c r="C153" s="115">
        <v>0</v>
      </c>
      <c r="D153" s="115">
        <f t="shared" si="20"/>
        <v>0</v>
      </c>
      <c r="E153" s="115">
        <v>0</v>
      </c>
      <c r="F153" s="115">
        <v>0</v>
      </c>
      <c r="G153" s="115">
        <v>0</v>
      </c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x14ac:dyDescent="0.25">
      <c r="A154" s="107" t="s">
        <v>297</v>
      </c>
      <c r="B154" s="115">
        <v>0</v>
      </c>
      <c r="C154" s="115">
        <v>0</v>
      </c>
      <c r="D154" s="115">
        <f t="shared" si="20"/>
        <v>0</v>
      </c>
      <c r="E154" s="115">
        <v>0</v>
      </c>
      <c r="F154" s="115">
        <v>0</v>
      </c>
      <c r="G154" s="115">
        <v>0</v>
      </c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x14ac:dyDescent="0.25">
      <c r="A155" s="107" t="s">
        <v>298</v>
      </c>
      <c r="B155" s="115">
        <v>0</v>
      </c>
      <c r="C155" s="115">
        <v>0</v>
      </c>
      <c r="D155" s="115">
        <f t="shared" si="20"/>
        <v>0</v>
      </c>
      <c r="E155" s="115">
        <v>0</v>
      </c>
      <c r="F155" s="115">
        <v>0</v>
      </c>
      <c r="G155" s="115">
        <v>0</v>
      </c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x14ac:dyDescent="0.25">
      <c r="A156" s="106" t="s">
        <v>158</v>
      </c>
      <c r="B156" s="135">
        <f t="shared" ref="B156:G156" si="26">B157+B158+B159+B160+B161+B162+B163</f>
        <v>0</v>
      </c>
      <c r="C156" s="135">
        <f t="shared" si="26"/>
        <v>0</v>
      </c>
      <c r="D156" s="137">
        <f t="shared" si="20"/>
        <v>0</v>
      </c>
      <c r="E156" s="135">
        <f t="shared" si="26"/>
        <v>0</v>
      </c>
      <c r="F156" s="135">
        <f t="shared" si="26"/>
        <v>0</v>
      </c>
      <c r="G156" s="135">
        <f t="shared" si="26"/>
        <v>0</v>
      </c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x14ac:dyDescent="0.25">
      <c r="A157" s="107" t="s">
        <v>299</v>
      </c>
      <c r="B157" s="115">
        <v>0</v>
      </c>
      <c r="C157" s="115">
        <v>0</v>
      </c>
      <c r="D157" s="115">
        <f t="shared" si="20"/>
        <v>0</v>
      </c>
      <c r="E157" s="115">
        <v>0</v>
      </c>
      <c r="F157" s="115">
        <v>0</v>
      </c>
      <c r="G157" s="115">
        <v>0</v>
      </c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x14ac:dyDescent="0.25">
      <c r="A158" s="107" t="s">
        <v>300</v>
      </c>
      <c r="B158" s="115">
        <v>0</v>
      </c>
      <c r="C158" s="115">
        <v>0</v>
      </c>
      <c r="D158" s="115">
        <f t="shared" si="20"/>
        <v>0</v>
      </c>
      <c r="E158" s="115">
        <v>0</v>
      </c>
      <c r="F158" s="115">
        <v>0</v>
      </c>
      <c r="G158" s="115">
        <v>0</v>
      </c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x14ac:dyDescent="0.25">
      <c r="A159" s="107" t="s">
        <v>301</v>
      </c>
      <c r="B159" s="115">
        <v>0</v>
      </c>
      <c r="C159" s="115">
        <v>0</v>
      </c>
      <c r="D159" s="115">
        <f t="shared" si="20"/>
        <v>0</v>
      </c>
      <c r="E159" s="115">
        <v>0</v>
      </c>
      <c r="F159" s="115">
        <v>0</v>
      </c>
      <c r="G159" s="115">
        <v>0</v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x14ac:dyDescent="0.25">
      <c r="A160" s="107" t="s">
        <v>302</v>
      </c>
      <c r="B160" s="115">
        <v>0</v>
      </c>
      <c r="C160" s="115">
        <v>0</v>
      </c>
      <c r="D160" s="115">
        <f t="shared" si="20"/>
        <v>0</v>
      </c>
      <c r="E160" s="115">
        <v>0</v>
      </c>
      <c r="F160" s="115">
        <v>0</v>
      </c>
      <c r="G160" s="115">
        <v>0</v>
      </c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x14ac:dyDescent="0.25">
      <c r="A161" s="107" t="s">
        <v>303</v>
      </c>
      <c r="B161" s="115">
        <v>0</v>
      </c>
      <c r="C161" s="115">
        <v>0</v>
      </c>
      <c r="D161" s="115">
        <f t="shared" si="20"/>
        <v>0</v>
      </c>
      <c r="E161" s="115">
        <v>0</v>
      </c>
      <c r="F161" s="115">
        <v>0</v>
      </c>
      <c r="G161" s="115">
        <v>0</v>
      </c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x14ac:dyDescent="0.25">
      <c r="A162" s="107" t="s">
        <v>304</v>
      </c>
      <c r="B162" s="115">
        <v>0</v>
      </c>
      <c r="C162" s="115">
        <v>0</v>
      </c>
      <c r="D162" s="115">
        <f t="shared" si="20"/>
        <v>0</v>
      </c>
      <c r="E162" s="115">
        <v>0</v>
      </c>
      <c r="F162" s="115">
        <v>0</v>
      </c>
      <c r="G162" s="115">
        <v>0</v>
      </c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x14ac:dyDescent="0.25">
      <c r="A163" s="107" t="s">
        <v>305</v>
      </c>
      <c r="B163" s="115">
        <v>0</v>
      </c>
      <c r="C163" s="115">
        <v>0</v>
      </c>
      <c r="D163" s="115">
        <f t="shared" si="20"/>
        <v>0</v>
      </c>
      <c r="E163" s="115">
        <v>0</v>
      </c>
      <c r="F163" s="115">
        <v>0</v>
      </c>
      <c r="G163" s="115">
        <v>0</v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x14ac:dyDescent="0.25">
      <c r="A164" s="78"/>
      <c r="B164" s="115">
        <v>0</v>
      </c>
      <c r="C164" s="115">
        <v>0</v>
      </c>
      <c r="D164" s="115">
        <f t="shared" si="20"/>
        <v>0</v>
      </c>
      <c r="E164" s="115">
        <v>0</v>
      </c>
      <c r="F164" s="115">
        <v>0</v>
      </c>
      <c r="G164" s="115">
        <v>0</v>
      </c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x14ac:dyDescent="0.25">
      <c r="A165" s="111" t="s">
        <v>310</v>
      </c>
      <c r="B165" s="134">
        <f t="shared" ref="B165:G165" si="27">+B90+B16</f>
        <v>430544585</v>
      </c>
      <c r="C165" s="134">
        <f t="shared" si="27"/>
        <v>56180891.590000004</v>
      </c>
      <c r="D165" s="115">
        <f t="shared" ref="D165" si="28">B165+C165</f>
        <v>486725476.59000003</v>
      </c>
      <c r="E165" s="134">
        <f t="shared" si="27"/>
        <v>480928935.02000004</v>
      </c>
      <c r="F165" s="134">
        <f t="shared" si="27"/>
        <v>480559017.04000002</v>
      </c>
      <c r="G165" s="134">
        <f t="shared" si="27"/>
        <v>5796541.5700000012</v>
      </c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x14ac:dyDescent="0.25">
      <c r="A168" s="189" t="s">
        <v>233</v>
      </c>
      <c r="B168" s="189"/>
      <c r="C168" s="189"/>
      <c r="D168" s="189"/>
      <c r="E168" s="189"/>
      <c r="F168" s="189"/>
      <c r="G168" s="189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x14ac:dyDescent="0.25">
      <c r="A169" s="105"/>
      <c r="B169" s="105"/>
      <c r="C169" s="105"/>
      <c r="D169" s="105"/>
      <c r="E169" s="105"/>
      <c r="F169" s="105"/>
      <c r="G169" s="105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x14ac:dyDescent="0.25">
      <c r="A170" s="105"/>
      <c r="B170" s="105"/>
      <c r="C170" s="105"/>
      <c r="D170" s="105"/>
      <c r="E170" s="105"/>
      <c r="F170" s="105"/>
      <c r="G170" s="105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1.2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  <row r="1003" spans="1:24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</row>
    <row r="1004" spans="1:24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</row>
    <row r="1005" spans="1:24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</row>
    <row r="1006" spans="1:24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</row>
    <row r="1007" spans="1:24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</row>
    <row r="1008" spans="1:24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</row>
    <row r="1009" spans="1:24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</row>
    <row r="1010" spans="1:24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</row>
    <row r="1011" spans="1:24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</row>
    <row r="1012" spans="1:24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</row>
    <row r="1013" spans="1:24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</row>
    <row r="1014" spans="1:24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</row>
    <row r="1015" spans="1:24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</row>
    <row r="1016" spans="1:24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</row>
    <row r="1017" spans="1:24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</row>
    <row r="1018" spans="1:24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</row>
    <row r="1019" spans="1:24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</row>
    <row r="1020" spans="1:24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</row>
    <row r="1021" spans="1:24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</row>
    <row r="1022" spans="1:24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</row>
    <row r="1023" spans="1:24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</row>
    <row r="1024" spans="1:24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</row>
    <row r="1025" spans="1:24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</row>
    <row r="1026" spans="1:24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</row>
    <row r="1027" spans="1:24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</row>
    <row r="1028" spans="1:24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</row>
    <row r="1029" spans="1:24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</row>
    <row r="1030" spans="1:24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</row>
    <row r="1031" spans="1:24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</row>
    <row r="1032" spans="1:24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</row>
    <row r="1033" spans="1:24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</row>
    <row r="1034" spans="1:24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</row>
    <row r="1035" spans="1:24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</row>
    <row r="1036" spans="1:24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</row>
    <row r="1037" spans="1:24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</row>
    <row r="1038" spans="1:24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</row>
    <row r="1039" spans="1:24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</row>
    <row r="1040" spans="1:24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</row>
    <row r="1041" spans="1:24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</row>
    <row r="1042" spans="1:24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</row>
    <row r="1043" spans="1:24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</row>
    <row r="1044" spans="1:24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</row>
    <row r="1045" spans="1:24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</row>
    <row r="1046" spans="1:24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</row>
    <row r="1047" spans="1:24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</row>
    <row r="1048" spans="1:24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</row>
    <row r="1049" spans="1:24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</row>
    <row r="1050" spans="1:24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</row>
    <row r="1051" spans="1:24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</row>
    <row r="1052" spans="1:24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</row>
    <row r="1053" spans="1:24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</row>
    <row r="1054" spans="1:24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</row>
    <row r="1055" spans="1:24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</row>
    <row r="1056" spans="1:24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</row>
    <row r="1057" spans="1:24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</row>
    <row r="1058" spans="1:24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</row>
    <row r="1059" spans="1:24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</row>
    <row r="1060" spans="1:24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</row>
    <row r="1061" spans="1:24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</row>
    <row r="1062" spans="1:24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</row>
    <row r="1063" spans="1:24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</row>
    <row r="1064" spans="1:24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</row>
    <row r="1065" spans="1:24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</row>
    <row r="1066" spans="1:24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</row>
    <row r="1067" spans="1:24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</row>
    <row r="1068" spans="1:24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</row>
    <row r="1069" spans="1:24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</row>
    <row r="1070" spans="1:24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</row>
    <row r="1071" spans="1:24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</row>
    <row r="1072" spans="1:24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</row>
    <row r="1073" spans="1:24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</row>
    <row r="1074" spans="1:24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</row>
    <row r="1075" spans="1:24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</row>
    <row r="1076" spans="1:24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</row>
    <row r="1077" spans="1:24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</row>
    <row r="1078" spans="1:24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</row>
    <row r="1079" spans="1:24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</row>
    <row r="1080" spans="1:24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</row>
    <row r="1081" spans="1:24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</row>
    <row r="1082" spans="1:24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</row>
    <row r="1083" spans="1:24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</row>
    <row r="1084" spans="1:24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</row>
    <row r="1085" spans="1:24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</row>
    <row r="1086" spans="1:24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</row>
    <row r="1087" spans="1:24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</row>
    <row r="1088" spans="1:24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</row>
    <row r="1089" spans="1:24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</row>
    <row r="1090" spans="1:24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</row>
    <row r="1091" spans="1:24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</row>
    <row r="1092" spans="1:24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</row>
    <row r="1093" spans="1:24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</row>
    <row r="1094" spans="1:24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</row>
    <row r="1095" spans="1:24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</row>
    <row r="1096" spans="1:24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</row>
    <row r="1097" spans="1:24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</row>
    <row r="1098" spans="1:24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</row>
    <row r="1099" spans="1:24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</row>
    <row r="1100" spans="1:24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</row>
    <row r="1101" spans="1:24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</row>
    <row r="1102" spans="1:24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</row>
    <row r="1103" spans="1:24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</row>
    <row r="1104" spans="1:24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</row>
    <row r="1105" spans="1:24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</row>
    <row r="1106" spans="1:24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</row>
    <row r="1107" spans="1:24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</row>
    <row r="1108" spans="1:24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</row>
    <row r="1109" spans="1:24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</row>
    <row r="1110" spans="1:24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</row>
    <row r="1111" spans="1:24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</row>
    <row r="1112" spans="1:24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</row>
    <row r="1113" spans="1:24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</row>
    <row r="1114" spans="1:24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</row>
    <row r="1115" spans="1:24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</row>
    <row r="1116" spans="1:24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</row>
    <row r="1117" spans="1:24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</row>
    <row r="1118" spans="1:24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</row>
    <row r="1119" spans="1:24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</row>
    <row r="1120" spans="1:24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</row>
    <row r="1121" spans="1:24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</row>
    <row r="1122" spans="1:24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</row>
    <row r="1123" spans="1:24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</row>
    <row r="1124" spans="1:24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</row>
    <row r="1125" spans="1:24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</row>
    <row r="1126" spans="1:24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</row>
    <row r="1127" spans="1:24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</row>
    <row r="1128" spans="1:24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</row>
    <row r="1129" spans="1:24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</row>
    <row r="1130" spans="1:24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</row>
    <row r="1131" spans="1:24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</row>
    <row r="1132" spans="1:24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</row>
    <row r="1133" spans="1:24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</row>
    <row r="1134" spans="1:24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</row>
    <row r="1135" spans="1:24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</row>
    <row r="1136" spans="1:24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</row>
    <row r="1137" spans="1:24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</row>
    <row r="1138" spans="1:24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</row>
    <row r="1139" spans="1:24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</row>
    <row r="1140" spans="1:24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</row>
    <row r="1141" spans="1:24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</row>
    <row r="1142" spans="1:24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</row>
    <row r="1143" spans="1:24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</row>
    <row r="1144" spans="1:24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</row>
    <row r="1145" spans="1:24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</row>
    <row r="1146" spans="1:24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</row>
    <row r="1147" spans="1:24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</row>
    <row r="1148" spans="1:24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</row>
    <row r="1149" spans="1:24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</row>
    <row r="1150" spans="1:24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</row>
    <row r="1151" spans="1:24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</row>
    <row r="1152" spans="1:24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</row>
    <row r="1153" spans="1:24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</row>
    <row r="1154" spans="1:24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</row>
  </sheetData>
  <mergeCells count="5">
    <mergeCell ref="A168:G168"/>
    <mergeCell ref="A9:G13"/>
    <mergeCell ref="A14:A15"/>
    <mergeCell ref="B14:F14"/>
    <mergeCell ref="G14:G15"/>
  </mergeCells>
  <printOptions horizontalCentered="1"/>
  <pageMargins left="0.31496062992125984" right="0.31496062992125984" top="0.35433070866141736" bottom="0.27559055118110237" header="0.31496062992125984" footer="0.31496062992125984"/>
  <pageSetup scale="4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990"/>
  <sheetViews>
    <sheetView zoomScaleNormal="100" workbookViewId="0">
      <selection activeCell="E65" sqref="E65"/>
    </sheetView>
  </sheetViews>
  <sheetFormatPr baseColWidth="10" defaultRowHeight="15" x14ac:dyDescent="0.25"/>
  <cols>
    <col min="1" max="1" width="49.42578125" customWidth="1"/>
    <col min="2" max="7" width="17" customWidth="1"/>
  </cols>
  <sheetData>
    <row r="1" spans="1:39" ht="9" customHeight="1" x14ac:dyDescent="0.25"/>
    <row r="2" spans="1:39" ht="9.75" customHeight="1" x14ac:dyDescent="0.25">
      <c r="A2" s="1"/>
      <c r="B2" s="1"/>
      <c r="C2" s="1"/>
      <c r="D2" s="1"/>
      <c r="E2" s="1"/>
      <c r="F2" s="1"/>
    </row>
    <row r="3" spans="1:39" ht="6.75" customHeight="1" x14ac:dyDescent="0.25">
      <c r="A3" s="1"/>
      <c r="B3" s="1"/>
      <c r="C3" s="1"/>
      <c r="D3" s="1"/>
      <c r="E3" s="1"/>
      <c r="F3" s="1"/>
    </row>
    <row r="4" spans="1:39" x14ac:dyDescent="0.25">
      <c r="A4" s="1"/>
      <c r="B4" s="1"/>
      <c r="C4" s="1"/>
      <c r="D4" s="1"/>
      <c r="E4" s="1"/>
      <c r="F4" s="1"/>
    </row>
    <row r="5" spans="1:39" x14ac:dyDescent="0.25">
      <c r="A5" s="1"/>
      <c r="B5" s="1"/>
      <c r="C5" s="1"/>
      <c r="D5" s="1"/>
      <c r="E5" s="1"/>
      <c r="F5" s="1"/>
      <c r="G5" s="1"/>
    </row>
    <row r="6" spans="1:39" x14ac:dyDescent="0.25">
      <c r="A6" s="1"/>
      <c r="B6" s="1"/>
      <c r="C6" s="1"/>
      <c r="D6" s="1"/>
      <c r="E6" s="1"/>
      <c r="F6" s="1"/>
      <c r="G6" s="1"/>
    </row>
    <row r="7" spans="1:39" x14ac:dyDescent="0.25">
      <c r="A7" s="1"/>
      <c r="B7" s="1"/>
      <c r="C7" s="1"/>
      <c r="D7" s="1"/>
      <c r="E7" s="1"/>
      <c r="F7" s="1"/>
      <c r="G7" s="1"/>
    </row>
    <row r="8" spans="1:39" ht="10.5" customHeight="1" x14ac:dyDescent="0.25">
      <c r="A8" s="1"/>
      <c r="B8" s="1"/>
      <c r="C8" s="1"/>
      <c r="D8" s="1"/>
      <c r="E8" s="1"/>
      <c r="F8" s="1"/>
      <c r="G8" s="1"/>
    </row>
    <row r="9" spans="1:39" ht="5.25" customHeight="1" x14ac:dyDescent="0.25"/>
    <row r="10" spans="1:39" ht="15" hidden="1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 ht="19.5" customHeight="1" x14ac:dyDescent="0.25">
      <c r="A11" s="262" t="s">
        <v>476</v>
      </c>
      <c r="B11" s="263"/>
      <c r="C11" s="263"/>
      <c r="D11" s="263"/>
      <c r="E11" s="263"/>
      <c r="F11" s="263"/>
      <c r="G11" s="264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9" ht="19.5" customHeight="1" x14ac:dyDescent="0.25">
      <c r="A12" s="265"/>
      <c r="B12" s="266"/>
      <c r="C12" s="266"/>
      <c r="D12" s="266"/>
      <c r="E12" s="266"/>
      <c r="F12" s="266"/>
      <c r="G12" s="26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9" ht="19.5" customHeight="1" x14ac:dyDescent="0.25">
      <c r="A13" s="265"/>
      <c r="B13" s="266"/>
      <c r="C13" s="266"/>
      <c r="D13" s="266"/>
      <c r="E13" s="266"/>
      <c r="F13" s="266"/>
      <c r="G13" s="267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9" ht="19.5" customHeight="1" x14ac:dyDescent="0.25">
      <c r="A14" s="265"/>
      <c r="B14" s="266"/>
      <c r="C14" s="266"/>
      <c r="D14" s="266"/>
      <c r="E14" s="266"/>
      <c r="F14" s="266"/>
      <c r="G14" s="26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9" ht="34.5" customHeight="1" thickBot="1" x14ac:dyDescent="0.3">
      <c r="A15" s="265"/>
      <c r="B15" s="266"/>
      <c r="C15" s="266"/>
      <c r="D15" s="266"/>
      <c r="E15" s="266"/>
      <c r="F15" s="266"/>
      <c r="G15" s="26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9" ht="15" customHeight="1" x14ac:dyDescent="0.25">
      <c r="A16" s="268" t="s">
        <v>19</v>
      </c>
      <c r="B16" s="270" t="s">
        <v>34</v>
      </c>
      <c r="C16" s="270"/>
      <c r="D16" s="270"/>
      <c r="E16" s="270"/>
      <c r="F16" s="270"/>
      <c r="G16" s="271" t="s">
        <v>312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 ht="57.75" customHeight="1" thickBot="1" x14ac:dyDescent="0.3">
      <c r="A17" s="269"/>
      <c r="B17" s="150" t="s">
        <v>35</v>
      </c>
      <c r="C17" s="150" t="s">
        <v>23</v>
      </c>
      <c r="D17" s="104" t="s">
        <v>24</v>
      </c>
      <c r="E17" s="104" t="s">
        <v>25</v>
      </c>
      <c r="F17" s="104" t="s">
        <v>21</v>
      </c>
      <c r="G17" s="272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 x14ac:dyDescent="0.25">
      <c r="A18" s="114" t="s">
        <v>38</v>
      </c>
      <c r="B18" s="159">
        <f>SUM(B19:B41)</f>
        <v>430544584.99999994</v>
      </c>
      <c r="C18" s="166">
        <f>SUM(C19:C64)</f>
        <v>56180891.590000004</v>
      </c>
      <c r="D18" s="160">
        <f>SUM(D19:D64)</f>
        <v>486725476.59000003</v>
      </c>
      <c r="E18" s="161">
        <f>SUM(E19:E64)</f>
        <v>480928935.02000004</v>
      </c>
      <c r="F18" s="161">
        <f>SUM(F19:F64)</f>
        <v>480559017.04000002</v>
      </c>
      <c r="G18" s="161">
        <f>SUM(G19:G64)</f>
        <v>5796541.5699999947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 x14ac:dyDescent="0.25">
      <c r="A19" s="167" t="s">
        <v>414</v>
      </c>
      <c r="B19" s="134">
        <v>12173235.02</v>
      </c>
      <c r="C19" s="162">
        <v>5073172.8600000003</v>
      </c>
      <c r="D19" s="134">
        <f t="shared" ref="D19:D48" si="0">B19+C19</f>
        <v>17246407.879999999</v>
      </c>
      <c r="E19" s="134">
        <v>17246407.879999999</v>
      </c>
      <c r="F19" s="134">
        <v>17198610.879999999</v>
      </c>
      <c r="G19" s="183">
        <f t="shared" ref="G19:G48" si="1">D19-E19</f>
        <v>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x14ac:dyDescent="0.25">
      <c r="A20" s="167" t="s">
        <v>415</v>
      </c>
      <c r="B20" s="134">
        <v>2427303.4700000002</v>
      </c>
      <c r="C20" s="162">
        <v>1479014.35</v>
      </c>
      <c r="D20" s="134">
        <f t="shared" si="0"/>
        <v>3906317.8200000003</v>
      </c>
      <c r="E20" s="134">
        <v>3906317.82</v>
      </c>
      <c r="F20" s="134">
        <v>3887647.82</v>
      </c>
      <c r="G20" s="184">
        <f t="shared" si="1"/>
        <v>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x14ac:dyDescent="0.25">
      <c r="A21" s="167" t="s">
        <v>442</v>
      </c>
      <c r="B21" s="134">
        <v>1213204.93</v>
      </c>
      <c r="C21" s="162">
        <v>574687.28</v>
      </c>
      <c r="D21" s="134">
        <f t="shared" si="0"/>
        <v>1787892.21</v>
      </c>
      <c r="E21" s="134">
        <v>1787892.21</v>
      </c>
      <c r="F21" s="134">
        <v>1780413.21</v>
      </c>
      <c r="G21" s="184">
        <f t="shared" si="1"/>
        <v>0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 x14ac:dyDescent="0.25">
      <c r="A22" s="167" t="s">
        <v>416</v>
      </c>
      <c r="B22" s="134">
        <v>1792727.57</v>
      </c>
      <c r="C22" s="162">
        <v>156746.70000000001</v>
      </c>
      <c r="D22" s="134">
        <f t="shared" si="0"/>
        <v>1949474.27</v>
      </c>
      <c r="E22" s="134">
        <v>1949474.27</v>
      </c>
      <c r="F22" s="134">
        <v>1940042.27</v>
      </c>
      <c r="G22" s="184">
        <f t="shared" si="1"/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 x14ac:dyDescent="0.25">
      <c r="A23" s="167" t="s">
        <v>417</v>
      </c>
      <c r="B23" s="134">
        <v>3673725.93</v>
      </c>
      <c r="C23" s="162">
        <v>1154162.82</v>
      </c>
      <c r="D23" s="134">
        <f t="shared" si="0"/>
        <v>4827888.75</v>
      </c>
      <c r="E23" s="134">
        <v>4827888.75</v>
      </c>
      <c r="F23" s="134">
        <v>4809610.75</v>
      </c>
      <c r="G23" s="184">
        <f t="shared" si="1"/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 x14ac:dyDescent="0.25">
      <c r="A24" s="167" t="s">
        <v>418</v>
      </c>
      <c r="B24" s="134">
        <v>3060368.22</v>
      </c>
      <c r="C24" s="162">
        <v>6344782.8099999996</v>
      </c>
      <c r="D24" s="134">
        <f t="shared" si="0"/>
        <v>9405151.0299999993</v>
      </c>
      <c r="E24" s="134">
        <v>9405151.0299999993</v>
      </c>
      <c r="F24" s="134">
        <v>9383012.0299999993</v>
      </c>
      <c r="G24" s="184">
        <f t="shared" si="1"/>
        <v>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 x14ac:dyDescent="0.25">
      <c r="A25" s="167" t="s">
        <v>419</v>
      </c>
      <c r="B25" s="134">
        <v>1321976.31</v>
      </c>
      <c r="C25" s="162">
        <v>2146690.14</v>
      </c>
      <c r="D25" s="134">
        <f t="shared" si="0"/>
        <v>3468666.45</v>
      </c>
      <c r="E25" s="134">
        <v>3468666.45</v>
      </c>
      <c r="F25" s="134">
        <v>3459193.45</v>
      </c>
      <c r="G25" s="184">
        <f t="shared" si="1"/>
        <v>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 x14ac:dyDescent="0.25">
      <c r="A26" s="167" t="s">
        <v>420</v>
      </c>
      <c r="B26" s="134">
        <v>2584695.15</v>
      </c>
      <c r="C26" s="162">
        <v>-967253.77</v>
      </c>
      <c r="D26" s="134">
        <f t="shared" si="0"/>
        <v>1617441.38</v>
      </c>
      <c r="E26" s="134">
        <v>1617441.38</v>
      </c>
      <c r="F26" s="134">
        <v>1610059.38</v>
      </c>
      <c r="G26" s="184">
        <f t="shared" si="1"/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 x14ac:dyDescent="0.25">
      <c r="A27" s="168" t="s">
        <v>421</v>
      </c>
      <c r="B27" s="134">
        <v>1745617.6</v>
      </c>
      <c r="C27" s="162">
        <v>5024138.26</v>
      </c>
      <c r="D27" s="134">
        <f t="shared" si="0"/>
        <v>6769755.8599999994</v>
      </c>
      <c r="E27" s="134">
        <v>6769755.8600000003</v>
      </c>
      <c r="F27" s="134">
        <v>6750273.8600000003</v>
      </c>
      <c r="G27" s="182">
        <f t="shared" si="1"/>
        <v>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 x14ac:dyDescent="0.25">
      <c r="A28" s="168" t="s">
        <v>422</v>
      </c>
      <c r="B28" s="134">
        <v>4245956.6100000003</v>
      </c>
      <c r="C28" s="162">
        <v>7229947.1799999997</v>
      </c>
      <c r="D28" s="134">
        <f t="shared" si="0"/>
        <v>11475903.789999999</v>
      </c>
      <c r="E28" s="134">
        <v>11475903.789999999</v>
      </c>
      <c r="F28" s="134">
        <v>11436311.789999999</v>
      </c>
      <c r="G28" s="182">
        <f t="shared" si="1"/>
        <v>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 x14ac:dyDescent="0.25">
      <c r="A29" s="168" t="s">
        <v>423</v>
      </c>
      <c r="B29" s="134">
        <v>6190369.9900000002</v>
      </c>
      <c r="C29" s="162">
        <v>-2501199.6</v>
      </c>
      <c r="D29" s="134">
        <f t="shared" si="0"/>
        <v>3689170.39</v>
      </c>
      <c r="E29" s="134">
        <v>3689170.39</v>
      </c>
      <c r="F29" s="134">
        <v>3669147.39</v>
      </c>
      <c r="G29" s="182">
        <f t="shared" si="1"/>
        <v>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 x14ac:dyDescent="0.25">
      <c r="A30" s="168" t="s">
        <v>424</v>
      </c>
      <c r="B30" s="134">
        <v>14242240</v>
      </c>
      <c r="C30" s="162">
        <v>9539351.4399999995</v>
      </c>
      <c r="D30" s="134">
        <f t="shared" si="0"/>
        <v>23781591.439999998</v>
      </c>
      <c r="E30" s="134">
        <v>18176256.260000002</v>
      </c>
      <c r="F30" s="134">
        <v>18133407.280000001</v>
      </c>
      <c r="G30" s="182">
        <f t="shared" si="1"/>
        <v>5605335.179999996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13.5" customHeight="1" x14ac:dyDescent="0.25">
      <c r="A31" s="168" t="s">
        <v>425</v>
      </c>
      <c r="B31" s="134">
        <v>754128.79</v>
      </c>
      <c r="C31" s="162">
        <v>3669141.84</v>
      </c>
      <c r="D31" s="134">
        <f t="shared" si="0"/>
        <v>4423270.63</v>
      </c>
      <c r="E31" s="134">
        <v>4423270.63</v>
      </c>
      <c r="F31" s="134">
        <v>4407241.63</v>
      </c>
      <c r="G31" s="182">
        <f t="shared" si="1"/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x14ac:dyDescent="0.25">
      <c r="A32" s="168" t="s">
        <v>426</v>
      </c>
      <c r="B32" s="134">
        <v>363173906.94</v>
      </c>
      <c r="C32" s="162">
        <v>3038513.67</v>
      </c>
      <c r="D32" s="134">
        <f t="shared" si="0"/>
        <v>366212420.61000001</v>
      </c>
      <c r="E32" s="134">
        <v>366212420.61000001</v>
      </c>
      <c r="F32" s="134">
        <v>366195857.61000001</v>
      </c>
      <c r="G32" s="182">
        <f t="shared" si="1"/>
        <v>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x14ac:dyDescent="0.25">
      <c r="A33" s="168" t="s">
        <v>427</v>
      </c>
      <c r="B33" s="134">
        <v>3609307.71</v>
      </c>
      <c r="C33" s="162">
        <v>7575279.7599999998</v>
      </c>
      <c r="D33" s="134">
        <f t="shared" si="0"/>
        <v>11184587.469999999</v>
      </c>
      <c r="E33" s="134">
        <v>10993381.08</v>
      </c>
      <c r="F33" s="134">
        <v>10970568.08</v>
      </c>
      <c r="G33" s="182">
        <f t="shared" si="1"/>
        <v>191206.38999999873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x14ac:dyDescent="0.25">
      <c r="A34" s="168" t="s">
        <v>428</v>
      </c>
      <c r="B34" s="134">
        <v>3375228.44</v>
      </c>
      <c r="C34" s="162">
        <v>2644975.66</v>
      </c>
      <c r="D34" s="134">
        <f t="shared" si="0"/>
        <v>6020204.0999999996</v>
      </c>
      <c r="E34" s="134">
        <v>6020204.0999999996</v>
      </c>
      <c r="F34" s="134">
        <v>5998529.0999999996</v>
      </c>
      <c r="G34" s="182">
        <f t="shared" si="1"/>
        <v>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x14ac:dyDescent="0.25">
      <c r="A35" s="168" t="s">
        <v>429</v>
      </c>
      <c r="B35" s="134">
        <v>1390459.11</v>
      </c>
      <c r="C35" s="162">
        <v>1611233.36</v>
      </c>
      <c r="D35" s="134">
        <f t="shared" si="0"/>
        <v>3001692.47</v>
      </c>
      <c r="E35" s="134">
        <v>3001692.47</v>
      </c>
      <c r="F35" s="134">
        <v>2991506.47</v>
      </c>
      <c r="G35" s="182">
        <f t="shared" si="1"/>
        <v>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 x14ac:dyDescent="0.25">
      <c r="A36" s="168" t="s">
        <v>443</v>
      </c>
      <c r="B36" s="134">
        <v>2332208.06</v>
      </c>
      <c r="C36" s="162">
        <v>299802.25</v>
      </c>
      <c r="D36" s="134">
        <f t="shared" si="0"/>
        <v>2632010.31</v>
      </c>
      <c r="E36" s="134">
        <v>2632010.31</v>
      </c>
      <c r="F36" s="134">
        <v>2619920.31</v>
      </c>
      <c r="G36" s="182">
        <f t="shared" si="1"/>
        <v>0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 x14ac:dyDescent="0.25">
      <c r="A37" s="168" t="s">
        <v>432</v>
      </c>
      <c r="B37" s="134">
        <v>1237925.1499999999</v>
      </c>
      <c r="C37" s="162">
        <v>845346.73</v>
      </c>
      <c r="D37" s="134">
        <f t="shared" si="0"/>
        <v>2083271.88</v>
      </c>
      <c r="E37" s="134">
        <v>2083271.88</v>
      </c>
      <c r="F37" s="134">
        <v>2075305.88</v>
      </c>
      <c r="G37" s="182">
        <f t="shared" si="1"/>
        <v>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 x14ac:dyDescent="0.25">
      <c r="A38" s="187" t="s">
        <v>444</v>
      </c>
      <c r="B38" s="134">
        <v>0</v>
      </c>
      <c r="C38" s="162">
        <v>302454.36</v>
      </c>
      <c r="D38" s="134">
        <f t="shared" si="0"/>
        <v>302454.36</v>
      </c>
      <c r="E38" s="134">
        <v>302454.36</v>
      </c>
      <c r="F38" s="134">
        <v>302454.36</v>
      </c>
      <c r="G38" s="182">
        <f t="shared" si="1"/>
        <v>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 x14ac:dyDescent="0.25">
      <c r="A39" s="187" t="s">
        <v>445</v>
      </c>
      <c r="B39" s="134">
        <v>0</v>
      </c>
      <c r="C39" s="162">
        <v>343266.34</v>
      </c>
      <c r="D39" s="134">
        <f t="shared" si="0"/>
        <v>343266.34</v>
      </c>
      <c r="E39" s="134">
        <v>343266.34</v>
      </c>
      <c r="F39" s="134">
        <v>343266.34</v>
      </c>
      <c r="G39" s="182">
        <f t="shared" si="1"/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 x14ac:dyDescent="0.25">
      <c r="A40" s="187" t="s">
        <v>458</v>
      </c>
      <c r="B40" s="162">
        <v>0</v>
      </c>
      <c r="C40" s="162">
        <v>1300</v>
      </c>
      <c r="D40" s="134">
        <f t="shared" si="0"/>
        <v>1300</v>
      </c>
      <c r="E40" s="134">
        <v>1300</v>
      </c>
      <c r="F40" s="134">
        <v>1300</v>
      </c>
      <c r="G40" s="182">
        <f t="shared" si="1"/>
        <v>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 x14ac:dyDescent="0.25">
      <c r="A41" s="187" t="s">
        <v>459</v>
      </c>
      <c r="B41" s="162">
        <v>0</v>
      </c>
      <c r="C41" s="162">
        <v>2000</v>
      </c>
      <c r="D41" s="134">
        <f t="shared" si="0"/>
        <v>2000</v>
      </c>
      <c r="E41" s="134">
        <v>2000</v>
      </c>
      <c r="F41" s="134">
        <v>2000</v>
      </c>
      <c r="G41" s="182">
        <f t="shared" si="1"/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x14ac:dyDescent="0.25">
      <c r="A42" s="187" t="s">
        <v>460</v>
      </c>
      <c r="B42" s="162">
        <v>0</v>
      </c>
      <c r="C42" s="162">
        <v>1799</v>
      </c>
      <c r="D42" s="134">
        <f t="shared" si="0"/>
        <v>1799</v>
      </c>
      <c r="E42" s="134">
        <v>1799</v>
      </c>
      <c r="F42" s="134">
        <v>1799</v>
      </c>
      <c r="G42" s="182">
        <f t="shared" si="1"/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 x14ac:dyDescent="0.25">
      <c r="A43" s="187" t="s">
        <v>446</v>
      </c>
      <c r="B43" s="162">
        <v>0</v>
      </c>
      <c r="C43" s="162">
        <v>312956.71000000002</v>
      </c>
      <c r="D43" s="134">
        <f t="shared" si="0"/>
        <v>312956.71000000002</v>
      </c>
      <c r="E43" s="134">
        <v>312956.71000000002</v>
      </c>
      <c r="F43" s="134">
        <v>312956.71000000002</v>
      </c>
      <c r="G43" s="182">
        <f t="shared" si="1"/>
        <v>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x14ac:dyDescent="0.25">
      <c r="A44" s="187" t="s">
        <v>447</v>
      </c>
      <c r="B44" s="162">
        <v>0</v>
      </c>
      <c r="C44" s="162">
        <v>259938.22</v>
      </c>
      <c r="D44" s="134">
        <f t="shared" si="0"/>
        <v>259938.22</v>
      </c>
      <c r="E44" s="134">
        <v>259938.22</v>
      </c>
      <c r="F44" s="134">
        <v>259938.22</v>
      </c>
      <c r="G44" s="182">
        <f t="shared" si="1"/>
        <v>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x14ac:dyDescent="0.25">
      <c r="A45" s="187" t="s">
        <v>461</v>
      </c>
      <c r="B45" s="162">
        <v>0</v>
      </c>
      <c r="C45" s="162">
        <v>6171.61</v>
      </c>
      <c r="D45" s="134">
        <f t="shared" si="0"/>
        <v>6171.61</v>
      </c>
      <c r="E45" s="134">
        <v>6171.61</v>
      </c>
      <c r="F45" s="134">
        <v>6171.61</v>
      </c>
      <c r="G45" s="182">
        <f t="shared" si="1"/>
        <v>0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 x14ac:dyDescent="0.25">
      <c r="A46" s="187" t="s">
        <v>462</v>
      </c>
      <c r="B46" s="162">
        <v>0</v>
      </c>
      <c r="C46" s="162">
        <v>800</v>
      </c>
      <c r="D46" s="134">
        <f t="shared" si="0"/>
        <v>800</v>
      </c>
      <c r="E46" s="134">
        <v>800</v>
      </c>
      <c r="F46" s="134">
        <v>800</v>
      </c>
      <c r="G46" s="182">
        <f t="shared" si="1"/>
        <v>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 x14ac:dyDescent="0.25">
      <c r="A47" s="187" t="s">
        <v>463</v>
      </c>
      <c r="B47" s="162">
        <v>0</v>
      </c>
      <c r="C47" s="162">
        <v>942.03</v>
      </c>
      <c r="D47" s="134">
        <f t="shared" si="0"/>
        <v>942.03</v>
      </c>
      <c r="E47" s="134">
        <v>942.03</v>
      </c>
      <c r="F47" s="134">
        <v>942.03</v>
      </c>
      <c r="G47" s="182">
        <f t="shared" si="1"/>
        <v>0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 x14ac:dyDescent="0.25">
      <c r="A48" s="187" t="s">
        <v>464</v>
      </c>
      <c r="B48" s="162">
        <v>0</v>
      </c>
      <c r="C48" s="162">
        <v>5800</v>
      </c>
      <c r="D48" s="134">
        <f t="shared" si="0"/>
        <v>5800</v>
      </c>
      <c r="E48" s="134">
        <v>5800</v>
      </c>
      <c r="F48" s="134">
        <v>5800</v>
      </c>
      <c r="G48" s="182">
        <f t="shared" si="1"/>
        <v>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 x14ac:dyDescent="0.25">
      <c r="A49" s="187" t="s">
        <v>465</v>
      </c>
      <c r="B49" s="162">
        <v>0</v>
      </c>
      <c r="C49" s="162">
        <v>2500</v>
      </c>
      <c r="D49" s="134">
        <f t="shared" ref="D49:D50" si="2">B49+C49</f>
        <v>2500</v>
      </c>
      <c r="E49" s="134">
        <v>2500</v>
      </c>
      <c r="F49" s="134">
        <v>2500</v>
      </c>
      <c r="G49" s="182">
        <f t="shared" ref="G49:G50" si="3">D49-E49</f>
        <v>0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 x14ac:dyDescent="0.25">
      <c r="A50" s="187" t="s">
        <v>466</v>
      </c>
      <c r="B50" s="162">
        <v>0</v>
      </c>
      <c r="C50" s="162">
        <v>2429.58</v>
      </c>
      <c r="D50" s="134">
        <f t="shared" si="2"/>
        <v>2429.58</v>
      </c>
      <c r="E50" s="134">
        <v>2429.58</v>
      </c>
      <c r="F50" s="134">
        <v>2429.58</v>
      </c>
      <c r="G50" s="182">
        <f t="shared" si="3"/>
        <v>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 x14ac:dyDescent="0.25">
      <c r="A51" s="152" t="s">
        <v>39</v>
      </c>
      <c r="B51" s="163">
        <f>SUM(B52:B59)</f>
        <v>0</v>
      </c>
      <c r="C51" s="163">
        <f t="shared" ref="C51:G51" si="4">SUM(C52:C59)</f>
        <v>0</v>
      </c>
      <c r="D51" s="163">
        <f t="shared" si="4"/>
        <v>0</v>
      </c>
      <c r="E51" s="163">
        <f t="shared" si="4"/>
        <v>0</v>
      </c>
      <c r="F51" s="163">
        <f t="shared" si="4"/>
        <v>0</v>
      </c>
      <c r="G51" s="164">
        <f t="shared" si="4"/>
        <v>0</v>
      </c>
    </row>
    <row r="52" spans="1:38" x14ac:dyDescent="0.25">
      <c r="A52" s="152" t="s">
        <v>448</v>
      </c>
      <c r="B52" s="163">
        <v>0</v>
      </c>
      <c r="C52" s="163">
        <v>0</v>
      </c>
      <c r="D52" s="163">
        <v>0</v>
      </c>
      <c r="E52" s="163">
        <v>0</v>
      </c>
      <c r="F52" s="163">
        <v>0</v>
      </c>
      <c r="G52" s="164">
        <v>0</v>
      </c>
    </row>
    <row r="53" spans="1:38" x14ac:dyDescent="0.25">
      <c r="A53" s="152" t="s">
        <v>449</v>
      </c>
      <c r="B53" s="163">
        <v>0</v>
      </c>
      <c r="C53" s="163">
        <v>0</v>
      </c>
      <c r="D53" s="163">
        <v>0</v>
      </c>
      <c r="E53" s="163">
        <v>0</v>
      </c>
      <c r="F53" s="163">
        <v>0</v>
      </c>
      <c r="G53" s="164">
        <v>0</v>
      </c>
    </row>
    <row r="54" spans="1:38" x14ac:dyDescent="0.25">
      <c r="A54" s="152" t="s">
        <v>450</v>
      </c>
      <c r="B54" s="163">
        <v>0</v>
      </c>
      <c r="C54" s="163">
        <v>0</v>
      </c>
      <c r="D54" s="163">
        <v>0</v>
      </c>
      <c r="E54" s="163">
        <v>0</v>
      </c>
      <c r="F54" s="163">
        <v>0</v>
      </c>
      <c r="G54" s="164">
        <v>0</v>
      </c>
    </row>
    <row r="55" spans="1:38" x14ac:dyDescent="0.25">
      <c r="A55" s="152" t="s">
        <v>451</v>
      </c>
      <c r="B55" s="163">
        <v>0</v>
      </c>
      <c r="C55" s="163">
        <v>0</v>
      </c>
      <c r="D55" s="163">
        <v>0</v>
      </c>
      <c r="E55" s="163">
        <v>0</v>
      </c>
      <c r="F55" s="163">
        <v>0</v>
      </c>
      <c r="G55" s="164">
        <v>0</v>
      </c>
    </row>
    <row r="56" spans="1:38" x14ac:dyDescent="0.25">
      <c r="A56" s="152" t="s">
        <v>452</v>
      </c>
      <c r="B56" s="163">
        <v>0</v>
      </c>
      <c r="C56" s="163">
        <v>0</v>
      </c>
      <c r="D56" s="163">
        <v>0</v>
      </c>
      <c r="E56" s="163">
        <v>0</v>
      </c>
      <c r="F56" s="163">
        <v>0</v>
      </c>
      <c r="G56" s="164">
        <v>0</v>
      </c>
    </row>
    <row r="57" spans="1:38" x14ac:dyDescent="0.25">
      <c r="A57" s="152" t="s">
        <v>453</v>
      </c>
      <c r="B57" s="163">
        <v>0</v>
      </c>
      <c r="C57" s="163">
        <v>0</v>
      </c>
      <c r="D57" s="163">
        <v>0</v>
      </c>
      <c r="E57" s="163">
        <v>0</v>
      </c>
      <c r="F57" s="163">
        <v>0</v>
      </c>
      <c r="G57" s="164">
        <v>0</v>
      </c>
    </row>
    <row r="58" spans="1:38" x14ac:dyDescent="0.25">
      <c r="A58" s="152" t="s">
        <v>454</v>
      </c>
      <c r="B58" s="163">
        <v>0</v>
      </c>
      <c r="C58" s="163">
        <v>0</v>
      </c>
      <c r="D58" s="163">
        <v>0</v>
      </c>
      <c r="E58" s="163">
        <v>0</v>
      </c>
      <c r="F58" s="163">
        <v>0</v>
      </c>
      <c r="G58" s="164">
        <v>0</v>
      </c>
    </row>
    <row r="59" spans="1:38" x14ac:dyDescent="0.25">
      <c r="A59" s="152" t="s">
        <v>455</v>
      </c>
      <c r="B59" s="163">
        <v>0</v>
      </c>
      <c r="C59" s="163">
        <v>0</v>
      </c>
      <c r="D59" s="163">
        <v>0</v>
      </c>
      <c r="E59" s="163">
        <v>0</v>
      </c>
      <c r="F59" s="163">
        <v>0</v>
      </c>
      <c r="G59" s="164">
        <v>0</v>
      </c>
    </row>
    <row r="60" spans="1:38" x14ac:dyDescent="0.25">
      <c r="A60" s="152"/>
      <c r="B60" s="163"/>
      <c r="C60" s="163"/>
      <c r="D60" s="163"/>
      <c r="E60" s="163"/>
      <c r="F60" s="163"/>
      <c r="G60" s="164"/>
    </row>
    <row r="61" spans="1:38" x14ac:dyDescent="0.25">
      <c r="A61" s="151"/>
      <c r="B61" s="163"/>
      <c r="C61" s="163"/>
      <c r="D61" s="163"/>
      <c r="E61" s="163"/>
      <c r="F61" s="163"/>
      <c r="G61" s="164"/>
    </row>
    <row r="62" spans="1:38" x14ac:dyDescent="0.25">
      <c r="A62" s="151"/>
      <c r="B62" s="163"/>
      <c r="C62" s="163"/>
      <c r="D62" s="163"/>
      <c r="E62" s="163"/>
      <c r="F62" s="163"/>
      <c r="G62" s="164"/>
    </row>
    <row r="63" spans="1:38" x14ac:dyDescent="0.25">
      <c r="A63" s="151"/>
      <c r="B63" s="163"/>
      <c r="C63" s="163"/>
      <c r="D63" s="163"/>
      <c r="E63" s="163"/>
      <c r="F63" s="163"/>
      <c r="G63" s="164"/>
    </row>
    <row r="64" spans="1:38" x14ac:dyDescent="0.25">
      <c r="A64" s="152"/>
      <c r="B64" s="163"/>
      <c r="C64" s="163"/>
      <c r="D64" s="163"/>
      <c r="E64" s="163"/>
      <c r="F64" s="163"/>
      <c r="G64" s="164"/>
    </row>
    <row r="65" spans="1:7" ht="15.75" thickBot="1" x14ac:dyDescent="0.3">
      <c r="A65" s="153" t="s">
        <v>37</v>
      </c>
      <c r="B65" s="165">
        <f>B19+B20+B21+B22+B23+B24+B25+B26+B27+B28+B29+B30+B31+B32+B33+B34+B35+B36+B37</f>
        <v>430544584.99999994</v>
      </c>
      <c r="C65" s="165">
        <f>SUM(C19:C59)</f>
        <v>56180891.590000004</v>
      </c>
      <c r="D65" s="165">
        <f t="shared" ref="D65:G65" si="5">SUM(D19:D59)</f>
        <v>486725476.59000003</v>
      </c>
      <c r="E65" s="165">
        <f t="shared" si="5"/>
        <v>480928935.02000004</v>
      </c>
      <c r="F65" s="165">
        <f t="shared" si="5"/>
        <v>480559017.04000002</v>
      </c>
      <c r="G65" s="165">
        <f t="shared" si="5"/>
        <v>5796541.5699999947</v>
      </c>
    </row>
    <row r="66" spans="1:7" x14ac:dyDescent="0.25">
      <c r="A66" s="185"/>
      <c r="B66" s="186"/>
      <c r="C66" s="186"/>
      <c r="D66" s="186"/>
      <c r="E66" s="186"/>
      <c r="F66" s="186"/>
      <c r="G66" s="186"/>
    </row>
    <row r="67" spans="1:7" x14ac:dyDescent="0.25">
      <c r="A67" s="185"/>
      <c r="B67" s="186"/>
      <c r="C67" s="186"/>
      <c r="D67" s="186"/>
      <c r="E67" s="186"/>
      <c r="F67" s="186"/>
      <c r="G67" s="186"/>
    </row>
    <row r="68" spans="1:7" x14ac:dyDescent="0.25">
      <c r="G68" s="103"/>
    </row>
    <row r="69" spans="1:7" x14ac:dyDescent="0.25">
      <c r="A69" s="273" t="s">
        <v>233</v>
      </c>
      <c r="B69" s="273"/>
      <c r="C69" s="273"/>
      <c r="D69" s="273"/>
      <c r="E69" s="273"/>
      <c r="F69" s="273"/>
      <c r="G69" s="273"/>
    </row>
    <row r="70" spans="1:7" x14ac:dyDescent="0.25">
      <c r="A70" s="154"/>
      <c r="B70" s="154"/>
      <c r="C70" s="154"/>
      <c r="D70" s="154"/>
      <c r="E70" s="154"/>
      <c r="F70" s="154"/>
      <c r="G70" s="154"/>
    </row>
    <row r="71" spans="1:7" x14ac:dyDescent="0.25">
      <c r="A71" s="154"/>
      <c r="B71" s="154"/>
      <c r="C71" s="154"/>
      <c r="D71" s="154"/>
      <c r="E71" s="154"/>
      <c r="F71" s="154"/>
      <c r="G71" s="154"/>
    </row>
    <row r="72" spans="1:7" x14ac:dyDescent="0.25">
      <c r="A72" s="154"/>
      <c r="B72" s="154"/>
      <c r="C72" s="154"/>
      <c r="D72" s="154"/>
      <c r="E72" s="154"/>
      <c r="F72" s="154"/>
      <c r="G72" s="154"/>
    </row>
    <row r="73" spans="1:7" x14ac:dyDescent="0.25">
      <c r="A73" s="154"/>
      <c r="B73" s="154"/>
      <c r="C73" s="154"/>
      <c r="D73" s="154"/>
      <c r="E73" s="154"/>
      <c r="F73" s="154"/>
      <c r="G73" s="154"/>
    </row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35" spans="1:3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</row>
    <row r="136" spans="1:3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</row>
    <row r="137" spans="1:3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</row>
    <row r="138" spans="1:3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</row>
    <row r="139" spans="1:3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</row>
    <row r="140" spans="1:3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</row>
    <row r="141" spans="1:3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</row>
    <row r="142" spans="1:3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</row>
    <row r="143" spans="1:3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</row>
    <row r="144" spans="1:3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</row>
    <row r="145" spans="1:3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</row>
    <row r="146" spans="1:3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</row>
    <row r="147" spans="1:3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</row>
    <row r="148" spans="1:3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</row>
    <row r="149" spans="1:3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</row>
    <row r="150" spans="1:3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</row>
    <row r="151" spans="1:3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</row>
    <row r="152" spans="1:3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</row>
    <row r="153" spans="1:3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</row>
    <row r="154" spans="1:3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</row>
    <row r="155" spans="1:3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</row>
    <row r="156" spans="1:3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</row>
    <row r="157" spans="1:3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</row>
    <row r="158" spans="1:3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</row>
    <row r="159" spans="1:3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</row>
    <row r="160" spans="1:3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</row>
    <row r="161" spans="1:3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</row>
    <row r="162" spans="1:3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</row>
    <row r="163" spans="1:3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</row>
    <row r="164" spans="1:3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</row>
    <row r="165" spans="1:3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</row>
    <row r="166" spans="1:3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</row>
    <row r="167" spans="1:3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</row>
    <row r="168" spans="1:3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</row>
    <row r="169" spans="1:3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</row>
    <row r="170" spans="1:3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</row>
    <row r="171" spans="1:3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</row>
    <row r="172" spans="1:3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</row>
    <row r="173" spans="1:3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</row>
    <row r="174" spans="1:3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</row>
    <row r="175" spans="1:3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</row>
    <row r="176" spans="1:3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</row>
    <row r="177" spans="1:3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</row>
    <row r="178" spans="1:3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</row>
    <row r="179" spans="1:3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</row>
    <row r="180" spans="1:3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</row>
    <row r="181" spans="1:3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</row>
    <row r="182" spans="1:3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</row>
    <row r="183" spans="1:3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</row>
    <row r="184" spans="1:3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</row>
    <row r="185" spans="1:3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</row>
    <row r="186" spans="1:3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</row>
    <row r="187" spans="1:3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</row>
    <row r="188" spans="1:3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</row>
    <row r="189" spans="1:3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</row>
    <row r="190" spans="1:3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</row>
    <row r="191" spans="1:3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</row>
    <row r="192" spans="1:3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</row>
    <row r="193" spans="1:3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</row>
    <row r="194" spans="1:3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</row>
    <row r="195" spans="1:3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</row>
    <row r="196" spans="1:3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</row>
    <row r="197" spans="1:3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</row>
    <row r="198" spans="1:3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</row>
    <row r="199" spans="1:3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</row>
    <row r="200" spans="1:3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</row>
    <row r="201" spans="1:3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</row>
    <row r="202" spans="1:3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</row>
    <row r="203" spans="1:3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</row>
    <row r="204" spans="1:3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</row>
    <row r="205" spans="1:3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</row>
    <row r="206" spans="1:3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</row>
    <row r="207" spans="1:3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</row>
    <row r="208" spans="1:3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</row>
    <row r="209" spans="1:3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</row>
    <row r="210" spans="1:3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</row>
    <row r="211" spans="1:3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</row>
    <row r="212" spans="1:3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</row>
    <row r="213" spans="1:3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</row>
    <row r="214" spans="1:3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</row>
    <row r="215" spans="1:3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</row>
    <row r="216" spans="1:3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</row>
    <row r="217" spans="1:3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</row>
    <row r="218" spans="1:3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</row>
    <row r="219" spans="1:3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</row>
    <row r="220" spans="1:3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</row>
    <row r="221" spans="1:3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</row>
    <row r="222" spans="1:3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</row>
    <row r="223" spans="1:3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</row>
    <row r="224" spans="1:3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</row>
    <row r="225" spans="1:3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</row>
    <row r="226" spans="1:3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</row>
    <row r="227" spans="1:3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</row>
    <row r="228" spans="1:3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</row>
    <row r="229" spans="1:3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</row>
    <row r="230" spans="1:3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</row>
    <row r="231" spans="1:3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</row>
    <row r="232" spans="1:3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</row>
    <row r="233" spans="1:3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</row>
    <row r="234" spans="1:3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</row>
    <row r="235" spans="1:3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</row>
    <row r="236" spans="1:3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</row>
    <row r="237" spans="1:3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</row>
    <row r="238" spans="1:3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</row>
    <row r="239" spans="1:3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</row>
    <row r="240" spans="1:3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</row>
    <row r="241" spans="1:3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</row>
    <row r="242" spans="1:3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</row>
    <row r="243" spans="1:3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</row>
    <row r="244" spans="1:3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</row>
    <row r="245" spans="1:3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</row>
    <row r="246" spans="1:3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</row>
    <row r="247" spans="1:3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</row>
    <row r="248" spans="1:3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</row>
    <row r="249" spans="1:3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</row>
    <row r="250" spans="1:3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</row>
    <row r="251" spans="1:3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</row>
    <row r="252" spans="1:3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</row>
    <row r="253" spans="1:3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</row>
    <row r="254" spans="1:3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</row>
    <row r="255" spans="1:3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</row>
    <row r="256" spans="1:3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</row>
    <row r="257" spans="1:3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</row>
    <row r="258" spans="1:3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</row>
    <row r="259" spans="1:3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</row>
    <row r="260" spans="1:3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</row>
    <row r="261" spans="1:3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</row>
    <row r="262" spans="1:3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</row>
    <row r="263" spans="1:3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</row>
    <row r="264" spans="1:3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</row>
    <row r="265" spans="1:3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</row>
    <row r="266" spans="1:3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</row>
    <row r="267" spans="1:3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</row>
    <row r="268" spans="1:3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</row>
    <row r="269" spans="1:3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</row>
    <row r="270" spans="1:3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</row>
    <row r="271" spans="1:3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</row>
    <row r="272" spans="1:3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</row>
    <row r="273" spans="1:3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</row>
    <row r="274" spans="1:3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</row>
    <row r="275" spans="1:3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</row>
    <row r="276" spans="1:3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</row>
    <row r="277" spans="1:3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</row>
    <row r="278" spans="1:3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</row>
    <row r="279" spans="1:3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</row>
    <row r="280" spans="1:3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</row>
    <row r="281" spans="1:3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</row>
    <row r="282" spans="1:3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</row>
    <row r="283" spans="1:3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</row>
    <row r="284" spans="1:3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</row>
    <row r="285" spans="1:3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</row>
    <row r="286" spans="1:3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</row>
    <row r="287" spans="1:3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</row>
    <row r="288" spans="1:3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</row>
    <row r="289" spans="1:3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</row>
    <row r="290" spans="1:3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</row>
    <row r="291" spans="1:3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</row>
    <row r="292" spans="1:3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</row>
    <row r="293" spans="1:3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</row>
    <row r="294" spans="1:3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</row>
    <row r="295" spans="1:3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</row>
    <row r="296" spans="1:3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</row>
    <row r="297" spans="1:3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</row>
    <row r="298" spans="1:3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</row>
    <row r="299" spans="1:3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</row>
    <row r="300" spans="1:3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</row>
    <row r="301" spans="1:3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</row>
    <row r="302" spans="1:3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</row>
    <row r="303" spans="1:3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</row>
    <row r="304" spans="1:3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</row>
    <row r="305" spans="1:3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</row>
    <row r="306" spans="1:3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</row>
    <row r="307" spans="1:3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</row>
    <row r="308" spans="1:3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</row>
    <row r="309" spans="1:3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</row>
    <row r="310" spans="1:3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</row>
    <row r="311" spans="1:3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</row>
    <row r="312" spans="1:3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</row>
    <row r="313" spans="1:3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</row>
    <row r="314" spans="1:3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</row>
    <row r="315" spans="1:3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</row>
    <row r="316" spans="1:3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</row>
    <row r="317" spans="1:3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</row>
    <row r="318" spans="1:3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</row>
    <row r="319" spans="1:3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</row>
    <row r="320" spans="1:3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</row>
    <row r="321" spans="1:3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</row>
    <row r="322" spans="1:3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</row>
    <row r="323" spans="1:3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</row>
    <row r="324" spans="1:3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</row>
    <row r="325" spans="1:3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</row>
    <row r="326" spans="1:3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</row>
    <row r="327" spans="1:3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</row>
    <row r="328" spans="1:3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</row>
    <row r="329" spans="1:3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</row>
    <row r="330" spans="1:3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</row>
    <row r="331" spans="1:3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</row>
    <row r="332" spans="1:3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</row>
    <row r="333" spans="1:3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</row>
    <row r="334" spans="1:3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</row>
    <row r="335" spans="1:3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</row>
    <row r="336" spans="1:3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</row>
    <row r="337" spans="1:3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</row>
    <row r="338" spans="1:3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</row>
    <row r="339" spans="1:3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</row>
    <row r="340" spans="1:3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</row>
    <row r="341" spans="1:3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</row>
    <row r="342" spans="1:3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</row>
    <row r="343" spans="1:3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</row>
    <row r="344" spans="1:3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</row>
    <row r="345" spans="1:3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</row>
    <row r="346" spans="1:3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</row>
    <row r="347" spans="1:3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</row>
    <row r="348" spans="1:3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</row>
    <row r="349" spans="1:3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</row>
    <row r="350" spans="1:3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</row>
    <row r="351" spans="1:3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</row>
    <row r="352" spans="1:3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</row>
    <row r="353" spans="1:3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</row>
    <row r="354" spans="1:3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</row>
    <row r="355" spans="1:3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</row>
    <row r="356" spans="1:3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</row>
    <row r="357" spans="1:3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</row>
    <row r="358" spans="1:3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</row>
    <row r="359" spans="1:3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</row>
    <row r="360" spans="1:3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</row>
    <row r="361" spans="1:3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</row>
    <row r="362" spans="1:3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</row>
    <row r="363" spans="1:3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</row>
    <row r="364" spans="1:3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</row>
    <row r="365" spans="1:3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</row>
    <row r="366" spans="1:3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</row>
    <row r="367" spans="1:3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</row>
    <row r="368" spans="1:3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</row>
    <row r="369" spans="1:3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</row>
    <row r="370" spans="1:3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</row>
    <row r="371" spans="1:3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</row>
    <row r="372" spans="1:3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</row>
    <row r="373" spans="1:3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</row>
    <row r="374" spans="1:3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</row>
    <row r="375" spans="1:3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</row>
    <row r="376" spans="1:3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</row>
    <row r="377" spans="1:3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</row>
    <row r="378" spans="1:3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</row>
    <row r="379" spans="1:3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</row>
    <row r="380" spans="1:3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</row>
    <row r="381" spans="1:3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</row>
    <row r="382" spans="1:3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</row>
    <row r="383" spans="1:3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</row>
    <row r="384" spans="1:3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</row>
    <row r="385" spans="1:39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</row>
    <row r="386" spans="1:39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</row>
    <row r="387" spans="1:39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</row>
    <row r="388" spans="1:39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</row>
    <row r="389" spans="1:39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</row>
    <row r="390" spans="1:39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</row>
    <row r="391" spans="1:39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</row>
    <row r="392" spans="1:39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</row>
    <row r="393" spans="1:39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</row>
    <row r="394" spans="1:39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</row>
    <row r="395" spans="1:39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</row>
    <row r="396" spans="1:39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</row>
    <row r="397" spans="1:39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</row>
    <row r="398" spans="1:39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</row>
    <row r="399" spans="1:39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</row>
    <row r="400" spans="1:39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</row>
    <row r="401" spans="1:39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</row>
    <row r="402" spans="1:39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</row>
    <row r="403" spans="1:39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</row>
    <row r="404" spans="1:39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</row>
    <row r="405" spans="1:39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</row>
    <row r="406" spans="1:39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</row>
    <row r="407" spans="1:39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</row>
    <row r="408" spans="1:39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</row>
    <row r="409" spans="1:39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</row>
    <row r="410" spans="1:39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</row>
    <row r="411" spans="1:39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</row>
    <row r="412" spans="1:39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</row>
    <row r="413" spans="1:39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</row>
    <row r="414" spans="1:39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</row>
    <row r="415" spans="1:39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</row>
    <row r="416" spans="1:39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</row>
    <row r="417" spans="1:39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</row>
    <row r="418" spans="1:39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</row>
    <row r="419" spans="1:39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</row>
    <row r="420" spans="1:39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</row>
    <row r="421" spans="1:39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</row>
    <row r="422" spans="1:39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</row>
    <row r="423" spans="1:39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</row>
    <row r="424" spans="1:39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</row>
    <row r="425" spans="1:39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</row>
    <row r="426" spans="1:39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</row>
    <row r="427" spans="1:39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</row>
    <row r="428" spans="1:39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</row>
    <row r="429" spans="1:39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</row>
    <row r="430" spans="1:39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</row>
    <row r="431" spans="1:39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</row>
    <row r="432" spans="1:39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</row>
    <row r="433" spans="1:39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</row>
    <row r="434" spans="1:39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</row>
    <row r="435" spans="1:39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</row>
    <row r="436" spans="1:39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</row>
    <row r="437" spans="1:39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</row>
    <row r="438" spans="1:39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</row>
    <row r="439" spans="1:39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</row>
    <row r="440" spans="1:39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</row>
    <row r="441" spans="1:39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</row>
    <row r="442" spans="1:39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</row>
    <row r="443" spans="1:39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</row>
    <row r="444" spans="1:39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</row>
    <row r="445" spans="1:39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</row>
    <row r="446" spans="1:39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</row>
    <row r="447" spans="1:39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</row>
    <row r="448" spans="1:39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</row>
    <row r="449" spans="1:39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</row>
    <row r="450" spans="1:39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</row>
    <row r="451" spans="1:39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</row>
    <row r="452" spans="1:39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</row>
    <row r="453" spans="1:39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</row>
    <row r="454" spans="1:39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</row>
    <row r="455" spans="1:39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</row>
    <row r="456" spans="1:39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</row>
    <row r="457" spans="1:39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</row>
    <row r="458" spans="1:39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</row>
    <row r="459" spans="1:39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</row>
    <row r="460" spans="1:39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</row>
    <row r="461" spans="1:39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</row>
    <row r="462" spans="1:39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</row>
    <row r="463" spans="1:39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</row>
    <row r="464" spans="1:39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</row>
    <row r="465" spans="1:39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</row>
    <row r="466" spans="1:39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</row>
    <row r="467" spans="1:39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</row>
    <row r="468" spans="1:39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</row>
    <row r="469" spans="1:39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</row>
    <row r="470" spans="1:39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</row>
    <row r="471" spans="1:39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</row>
    <row r="472" spans="1:39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</row>
    <row r="473" spans="1:39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</row>
    <row r="474" spans="1:39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</row>
    <row r="475" spans="1:39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</row>
    <row r="476" spans="1:39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</row>
    <row r="477" spans="1:39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</row>
    <row r="478" spans="1:39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</row>
    <row r="479" spans="1:39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</row>
    <row r="480" spans="1:39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</row>
    <row r="481" spans="1:39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</row>
    <row r="482" spans="1:39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</row>
    <row r="483" spans="1:39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</row>
    <row r="484" spans="1:39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</row>
    <row r="485" spans="1:39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</row>
    <row r="486" spans="1:39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</row>
    <row r="487" spans="1:39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</row>
    <row r="488" spans="1:39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</row>
    <row r="489" spans="1:39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</row>
    <row r="490" spans="1:39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</row>
    <row r="491" spans="1:39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</row>
    <row r="492" spans="1:39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</row>
    <row r="493" spans="1:39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</row>
    <row r="494" spans="1:39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</row>
    <row r="495" spans="1:39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</row>
    <row r="496" spans="1:39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</row>
    <row r="497" spans="1:39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</row>
    <row r="498" spans="1:39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</row>
    <row r="499" spans="1:39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</row>
    <row r="500" spans="1:39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</row>
    <row r="501" spans="1:39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</row>
    <row r="502" spans="1:39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</row>
    <row r="503" spans="1:39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</row>
    <row r="504" spans="1:39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</row>
    <row r="505" spans="1:39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</row>
    <row r="506" spans="1:39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</row>
    <row r="507" spans="1:39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</row>
    <row r="508" spans="1:39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</row>
    <row r="509" spans="1:39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</row>
    <row r="510" spans="1:39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</row>
    <row r="511" spans="1:39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</row>
    <row r="512" spans="1:39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</row>
    <row r="513" spans="1:39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</row>
    <row r="514" spans="1:39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</row>
    <row r="515" spans="1:39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</row>
    <row r="516" spans="1:39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</row>
    <row r="517" spans="1:39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</row>
    <row r="518" spans="1:39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</row>
    <row r="519" spans="1:39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</row>
    <row r="520" spans="1:39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</row>
    <row r="521" spans="1:39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</row>
    <row r="522" spans="1:39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</row>
    <row r="523" spans="1:39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</row>
    <row r="524" spans="1:39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</row>
    <row r="525" spans="1:39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</row>
    <row r="526" spans="1:39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</row>
    <row r="527" spans="1:39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</row>
    <row r="528" spans="1:39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</row>
    <row r="529" spans="1:39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</row>
    <row r="530" spans="1:39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</row>
    <row r="531" spans="1:39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</row>
    <row r="532" spans="1:39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</row>
    <row r="533" spans="1:39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</row>
    <row r="534" spans="1:39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</row>
    <row r="535" spans="1:39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</row>
    <row r="536" spans="1:39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</row>
    <row r="537" spans="1:39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</row>
    <row r="538" spans="1:39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</row>
    <row r="539" spans="1:39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</row>
    <row r="540" spans="1:39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</row>
    <row r="541" spans="1:39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</row>
    <row r="542" spans="1:39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</row>
    <row r="543" spans="1:39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</row>
    <row r="544" spans="1:39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</row>
    <row r="545" spans="1:39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</row>
    <row r="546" spans="1:39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</row>
    <row r="547" spans="1:39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</row>
    <row r="548" spans="1:39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</row>
    <row r="549" spans="1:39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</row>
    <row r="550" spans="1:39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</row>
    <row r="551" spans="1:39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</row>
    <row r="552" spans="1:39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</row>
    <row r="553" spans="1:39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</row>
    <row r="554" spans="1:39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</row>
    <row r="555" spans="1:39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</row>
    <row r="556" spans="1:39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</row>
    <row r="557" spans="1:39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</row>
    <row r="558" spans="1:39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</row>
    <row r="559" spans="1:39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</row>
    <row r="560" spans="1:39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</row>
    <row r="561" spans="1:39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</row>
    <row r="562" spans="1:39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</row>
    <row r="563" spans="1:39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</row>
    <row r="564" spans="1:39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</row>
    <row r="565" spans="1:39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</row>
    <row r="566" spans="1:39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</row>
    <row r="567" spans="1:39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</row>
    <row r="568" spans="1:39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</row>
    <row r="569" spans="1:39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</row>
    <row r="570" spans="1:39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</row>
    <row r="571" spans="1:39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</row>
    <row r="572" spans="1:39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</row>
    <row r="573" spans="1:39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</row>
    <row r="574" spans="1:39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</row>
    <row r="575" spans="1:39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</row>
    <row r="576" spans="1:39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</row>
    <row r="577" spans="1:39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</row>
    <row r="578" spans="1:39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</row>
    <row r="579" spans="1:39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</row>
    <row r="580" spans="1:39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</row>
    <row r="581" spans="1:39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</row>
    <row r="582" spans="1:39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</row>
    <row r="583" spans="1:39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</row>
    <row r="584" spans="1:39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</row>
    <row r="585" spans="1:39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</row>
    <row r="586" spans="1:39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</row>
    <row r="587" spans="1:39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</row>
    <row r="588" spans="1:39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</row>
    <row r="589" spans="1:39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</row>
    <row r="590" spans="1:39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</row>
    <row r="591" spans="1:39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</row>
    <row r="592" spans="1:39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</row>
    <row r="593" spans="1:39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</row>
    <row r="594" spans="1:39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</row>
    <row r="595" spans="1:39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</row>
    <row r="596" spans="1:39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</row>
    <row r="597" spans="1:39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</row>
    <row r="598" spans="1:39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</row>
    <row r="599" spans="1:39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</row>
    <row r="600" spans="1:39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</row>
    <row r="601" spans="1:39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</row>
    <row r="602" spans="1:39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</row>
    <row r="603" spans="1:39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</row>
    <row r="604" spans="1:39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</row>
    <row r="605" spans="1:39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</row>
    <row r="606" spans="1:39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</row>
    <row r="607" spans="1:39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</row>
    <row r="608" spans="1:39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</row>
    <row r="609" spans="1:39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</row>
    <row r="610" spans="1:39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</row>
    <row r="611" spans="1:39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</row>
    <row r="612" spans="1:39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</row>
    <row r="613" spans="1:39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</row>
    <row r="614" spans="1:39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</row>
    <row r="615" spans="1:39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</row>
    <row r="616" spans="1:39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</row>
    <row r="617" spans="1:39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</row>
    <row r="618" spans="1:39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</row>
    <row r="619" spans="1:39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</row>
    <row r="620" spans="1:39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</row>
    <row r="621" spans="1:39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</row>
    <row r="622" spans="1:39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</row>
    <row r="623" spans="1:39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</row>
    <row r="624" spans="1:39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</row>
    <row r="625" spans="1:39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</row>
    <row r="626" spans="1:39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</row>
    <row r="627" spans="1:39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</row>
    <row r="628" spans="1:39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</row>
    <row r="629" spans="1:39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</row>
    <row r="630" spans="1:39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</row>
    <row r="631" spans="1:39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</row>
    <row r="632" spans="1:39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</row>
    <row r="633" spans="1:39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</row>
    <row r="634" spans="1:39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</row>
    <row r="635" spans="1:39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</row>
    <row r="636" spans="1:39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</row>
    <row r="637" spans="1:39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</row>
    <row r="638" spans="1:39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</row>
    <row r="639" spans="1:39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</row>
    <row r="640" spans="1:39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</row>
    <row r="641" spans="1:39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</row>
    <row r="642" spans="1:39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</row>
    <row r="643" spans="1:39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</row>
    <row r="644" spans="1:39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</row>
    <row r="645" spans="1:39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</row>
    <row r="646" spans="1:39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</row>
    <row r="647" spans="1:39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</row>
    <row r="648" spans="1:39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</row>
    <row r="649" spans="1:39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</row>
    <row r="650" spans="1:39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</row>
    <row r="651" spans="1:39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</row>
    <row r="652" spans="1:39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</row>
    <row r="653" spans="1:39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</row>
    <row r="654" spans="1:39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</row>
    <row r="655" spans="1:39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</row>
    <row r="656" spans="1:39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</row>
    <row r="657" spans="1:39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</row>
    <row r="658" spans="1:39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</row>
    <row r="659" spans="1:39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</row>
    <row r="660" spans="1:39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</row>
    <row r="661" spans="1:39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</row>
    <row r="662" spans="1:39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</row>
    <row r="663" spans="1:39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</row>
    <row r="664" spans="1:39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</row>
    <row r="665" spans="1:39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</row>
    <row r="666" spans="1:39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</row>
    <row r="667" spans="1:39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</row>
    <row r="668" spans="1:39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</row>
    <row r="669" spans="1:39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</row>
    <row r="670" spans="1:39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</row>
    <row r="671" spans="1:39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</row>
    <row r="672" spans="1:39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</row>
    <row r="673" spans="1:39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</row>
    <row r="674" spans="1:39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</row>
    <row r="675" spans="1:39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</row>
    <row r="676" spans="1:39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</row>
    <row r="677" spans="1:39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</row>
    <row r="678" spans="1:39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</row>
    <row r="679" spans="1:39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</row>
    <row r="680" spans="1:39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</row>
    <row r="681" spans="1:39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</row>
    <row r="682" spans="1:39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</row>
    <row r="683" spans="1:39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</row>
    <row r="684" spans="1:39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</row>
    <row r="685" spans="1:39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</row>
    <row r="686" spans="1:39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</row>
    <row r="687" spans="1:39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</row>
    <row r="688" spans="1:39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</row>
    <row r="689" spans="1:39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</row>
    <row r="690" spans="1:39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</row>
    <row r="691" spans="1:39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</row>
    <row r="692" spans="1:39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</row>
    <row r="693" spans="1:39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</row>
    <row r="694" spans="1:39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</row>
    <row r="695" spans="1:39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</row>
    <row r="696" spans="1:39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</row>
    <row r="697" spans="1:39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</row>
    <row r="698" spans="1:39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</row>
    <row r="699" spans="1:39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</row>
    <row r="700" spans="1:39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</row>
    <row r="701" spans="1:39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</row>
    <row r="702" spans="1:39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</row>
    <row r="703" spans="1:39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</row>
    <row r="704" spans="1:39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</row>
    <row r="705" spans="1:39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</row>
    <row r="706" spans="1:39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</row>
    <row r="707" spans="1:39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</row>
    <row r="708" spans="1:39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</row>
    <row r="709" spans="1:39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</row>
    <row r="710" spans="1:39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</row>
    <row r="711" spans="1:39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</row>
    <row r="712" spans="1:39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</row>
    <row r="713" spans="1:39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</row>
    <row r="714" spans="1:39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</row>
    <row r="715" spans="1:39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</row>
    <row r="716" spans="1:39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</row>
    <row r="717" spans="1:39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</row>
    <row r="718" spans="1:39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</row>
    <row r="719" spans="1:39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</row>
    <row r="720" spans="1:39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</row>
    <row r="721" spans="1:39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</row>
    <row r="722" spans="1:39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</row>
    <row r="723" spans="1:39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</row>
    <row r="724" spans="1:39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</row>
    <row r="725" spans="1:39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</row>
    <row r="726" spans="1:39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</row>
    <row r="727" spans="1:39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</row>
    <row r="728" spans="1:39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</row>
    <row r="729" spans="1:39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</row>
    <row r="730" spans="1:39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</row>
    <row r="731" spans="1:39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</row>
    <row r="732" spans="1:39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</row>
    <row r="733" spans="1:39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</row>
    <row r="734" spans="1:39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</row>
    <row r="735" spans="1:39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</row>
    <row r="736" spans="1:39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</row>
    <row r="737" spans="1:39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</row>
    <row r="738" spans="1:39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</row>
    <row r="739" spans="1:39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</row>
    <row r="740" spans="1:39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</row>
    <row r="741" spans="1:39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</row>
    <row r="742" spans="1:39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</row>
    <row r="743" spans="1:39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</row>
    <row r="744" spans="1:39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</row>
    <row r="745" spans="1:39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</row>
    <row r="746" spans="1:39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</row>
    <row r="747" spans="1:39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</row>
    <row r="748" spans="1:39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</row>
    <row r="749" spans="1:39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</row>
    <row r="750" spans="1:39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</row>
    <row r="751" spans="1:39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</row>
    <row r="752" spans="1:39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</row>
    <row r="753" spans="1:39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</row>
    <row r="754" spans="1:39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</row>
    <row r="755" spans="1:39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</row>
    <row r="756" spans="1:39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</row>
    <row r="757" spans="1:39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</row>
    <row r="758" spans="1:39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</row>
    <row r="759" spans="1:39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</row>
    <row r="760" spans="1:39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</row>
    <row r="761" spans="1:39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</row>
    <row r="762" spans="1:39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</row>
    <row r="763" spans="1:39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</row>
    <row r="764" spans="1:39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</row>
    <row r="765" spans="1:39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</row>
    <row r="766" spans="1:39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</row>
    <row r="767" spans="1:39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</row>
    <row r="768" spans="1:39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</row>
    <row r="769" spans="1:39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</row>
    <row r="770" spans="1:39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</row>
    <row r="771" spans="1:39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</row>
    <row r="772" spans="1:39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</row>
    <row r="773" spans="1:39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</row>
    <row r="774" spans="1:39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</row>
    <row r="775" spans="1:39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</row>
    <row r="776" spans="1:39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</row>
    <row r="777" spans="1:39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</row>
    <row r="778" spans="1:39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</row>
    <row r="779" spans="1:39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</row>
    <row r="780" spans="1:39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</row>
    <row r="781" spans="1:39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</row>
    <row r="782" spans="1:39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</row>
    <row r="783" spans="1:39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</row>
    <row r="784" spans="1:39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</row>
    <row r="785" spans="1:39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</row>
    <row r="786" spans="1:39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</row>
    <row r="787" spans="1:39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</row>
    <row r="788" spans="1:39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</row>
    <row r="789" spans="1:39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</row>
    <row r="790" spans="1:39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</row>
    <row r="791" spans="1:39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</row>
    <row r="792" spans="1:39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</row>
    <row r="793" spans="1:39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</row>
    <row r="794" spans="1:39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</row>
    <row r="795" spans="1:39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</row>
    <row r="796" spans="1:39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</row>
    <row r="797" spans="1:39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</row>
    <row r="798" spans="1:39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</row>
    <row r="799" spans="1:39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</row>
    <row r="800" spans="1:39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</row>
    <row r="801" spans="1:39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</row>
    <row r="802" spans="1:39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</row>
    <row r="803" spans="1:39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</row>
    <row r="804" spans="1:39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</row>
    <row r="805" spans="1:39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</row>
    <row r="806" spans="1:39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</row>
    <row r="807" spans="1:39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</row>
    <row r="808" spans="1:39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</row>
    <row r="809" spans="1:39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</row>
    <row r="810" spans="1:39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</row>
    <row r="811" spans="1:39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</row>
    <row r="812" spans="1:39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</row>
    <row r="813" spans="1:39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</row>
    <row r="814" spans="1:39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</row>
    <row r="815" spans="1:39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</row>
    <row r="816" spans="1:39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</row>
    <row r="817" spans="1:39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</row>
    <row r="818" spans="1:39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</row>
    <row r="819" spans="1:39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</row>
    <row r="820" spans="1:39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</row>
    <row r="821" spans="1:39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</row>
    <row r="822" spans="1:39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</row>
    <row r="823" spans="1:39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</row>
    <row r="824" spans="1:39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</row>
    <row r="825" spans="1:39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</row>
    <row r="826" spans="1:39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</row>
    <row r="827" spans="1:39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</row>
    <row r="828" spans="1:39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</row>
    <row r="829" spans="1:39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</row>
    <row r="830" spans="1:39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</row>
    <row r="831" spans="1:39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</row>
    <row r="832" spans="1:39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</row>
    <row r="833" spans="1:39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</row>
    <row r="834" spans="1:39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</row>
    <row r="835" spans="1:39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</row>
    <row r="836" spans="1:39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</row>
    <row r="837" spans="1:39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</row>
    <row r="838" spans="1:39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</row>
    <row r="839" spans="1:39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</row>
    <row r="840" spans="1:39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</row>
    <row r="841" spans="1:39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</row>
    <row r="842" spans="1:39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</row>
    <row r="843" spans="1:39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</row>
    <row r="844" spans="1:39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</row>
    <row r="845" spans="1:39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</row>
    <row r="846" spans="1:39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</row>
    <row r="847" spans="1:39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</row>
    <row r="848" spans="1:39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</row>
    <row r="849" spans="1:39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</row>
    <row r="850" spans="1:39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</row>
    <row r="851" spans="1:39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</row>
    <row r="852" spans="1:39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</row>
    <row r="853" spans="1:39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</row>
    <row r="854" spans="1:39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</row>
    <row r="855" spans="1:39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</row>
    <row r="856" spans="1:39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</row>
    <row r="857" spans="1:39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</row>
    <row r="858" spans="1:39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</row>
    <row r="859" spans="1:39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</row>
    <row r="860" spans="1:39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</row>
    <row r="861" spans="1:39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</row>
    <row r="862" spans="1:39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</row>
    <row r="863" spans="1:39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</row>
    <row r="864" spans="1:39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</row>
    <row r="865" spans="1:39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</row>
    <row r="866" spans="1:39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</row>
    <row r="867" spans="1:39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</row>
    <row r="868" spans="1:39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</row>
    <row r="869" spans="1:39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</row>
    <row r="870" spans="1:39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</row>
    <row r="871" spans="1:39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</row>
    <row r="872" spans="1:39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</row>
    <row r="873" spans="1:39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</row>
    <row r="874" spans="1:39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</row>
    <row r="875" spans="1:39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</row>
    <row r="876" spans="1:39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</row>
    <row r="877" spans="1:39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</row>
    <row r="878" spans="1:39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</row>
    <row r="879" spans="1:39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</row>
    <row r="880" spans="1:39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</row>
    <row r="881" spans="1:39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</row>
    <row r="882" spans="1:39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</row>
    <row r="883" spans="1:39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</row>
    <row r="884" spans="1:39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</row>
    <row r="885" spans="1:39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</row>
    <row r="886" spans="1:39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</row>
    <row r="887" spans="1:39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</row>
    <row r="888" spans="1:39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</row>
    <row r="889" spans="1:39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</row>
    <row r="890" spans="1:39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</row>
    <row r="891" spans="1:39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</row>
    <row r="892" spans="1:39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</row>
    <row r="893" spans="1:39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</row>
    <row r="894" spans="1:39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</row>
    <row r="895" spans="1:39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</row>
    <row r="896" spans="1:39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</row>
    <row r="897" spans="1:39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</row>
    <row r="898" spans="1:39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</row>
    <row r="899" spans="1:39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</row>
    <row r="900" spans="1:39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</row>
    <row r="901" spans="1:39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</row>
    <row r="902" spans="1:39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</row>
    <row r="903" spans="1:39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</row>
    <row r="904" spans="1:39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</row>
    <row r="905" spans="1:39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</row>
    <row r="906" spans="1:39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</row>
    <row r="907" spans="1:39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</row>
    <row r="908" spans="1:39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</row>
    <row r="909" spans="1:39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</row>
    <row r="910" spans="1:39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</row>
    <row r="911" spans="1:39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</row>
    <row r="912" spans="1:39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</row>
    <row r="913" spans="1:39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</row>
    <row r="914" spans="1:39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</row>
    <row r="915" spans="1:39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</row>
    <row r="916" spans="1:39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</row>
    <row r="917" spans="1:39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</row>
    <row r="918" spans="1:39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</row>
    <row r="919" spans="1:39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</row>
    <row r="920" spans="1:39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</row>
    <row r="921" spans="1:39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</row>
    <row r="922" spans="1:39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</row>
    <row r="923" spans="1:39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</row>
    <row r="924" spans="1:39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</row>
    <row r="925" spans="1:39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</row>
    <row r="926" spans="1:39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</row>
    <row r="927" spans="1:39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</row>
    <row r="928" spans="1:39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</row>
    <row r="929" spans="1:39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</row>
    <row r="930" spans="1:39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</row>
    <row r="931" spans="1:39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</row>
    <row r="932" spans="1:39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</row>
    <row r="933" spans="1:39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</row>
    <row r="934" spans="1:39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</row>
    <row r="935" spans="1:39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</row>
    <row r="936" spans="1:39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</row>
    <row r="937" spans="1:39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</row>
    <row r="938" spans="1:39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</row>
    <row r="939" spans="1:39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</row>
    <row r="940" spans="1:39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</row>
    <row r="941" spans="1:39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</row>
    <row r="942" spans="1:39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</row>
    <row r="943" spans="1:39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</row>
    <row r="944" spans="1:39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</row>
    <row r="945" spans="1:39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</row>
    <row r="946" spans="1:39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</row>
    <row r="947" spans="1:39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</row>
    <row r="948" spans="1:39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</row>
    <row r="949" spans="1:39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</row>
    <row r="950" spans="1:39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</row>
    <row r="951" spans="1:39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</row>
    <row r="952" spans="1:39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</row>
    <row r="953" spans="1:39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</row>
    <row r="954" spans="1:39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</row>
    <row r="955" spans="1:39" x14ac:dyDescent="0.25">
      <c r="A955" s="1"/>
      <c r="B955" s="1"/>
      <c r="C955" s="1"/>
      <c r="D955" s="1"/>
      <c r="E955" s="1"/>
      <c r="F955" s="1"/>
      <c r="G955" s="1"/>
    </row>
    <row r="956" spans="1:39" x14ac:dyDescent="0.25">
      <c r="A956" s="1"/>
      <c r="B956" s="1"/>
      <c r="C956" s="1"/>
      <c r="D956" s="1"/>
      <c r="E956" s="1"/>
      <c r="F956" s="1"/>
      <c r="G956" s="1"/>
    </row>
    <row r="957" spans="1:39" x14ac:dyDescent="0.25">
      <c r="A957" s="1"/>
      <c r="B957" s="1"/>
      <c r="C957" s="1"/>
      <c r="D957" s="1"/>
      <c r="E957" s="1"/>
      <c r="F957" s="1"/>
      <c r="G957" s="1"/>
    </row>
    <row r="958" spans="1:39" x14ac:dyDescent="0.25">
      <c r="A958" s="1"/>
      <c r="B958" s="1"/>
      <c r="C958" s="1"/>
      <c r="D958" s="1"/>
      <c r="E958" s="1"/>
      <c r="F958" s="1"/>
      <c r="G958" s="1"/>
    </row>
    <row r="959" spans="1:39" x14ac:dyDescent="0.25">
      <c r="A959" s="1"/>
      <c r="B959" s="1"/>
      <c r="C959" s="1"/>
      <c r="D959" s="1"/>
      <c r="E959" s="1"/>
      <c r="F959" s="1"/>
      <c r="G959" s="1"/>
    </row>
    <row r="960" spans="1:39" x14ac:dyDescent="0.25">
      <c r="A960" s="1"/>
      <c r="B960" s="1"/>
      <c r="C960" s="1"/>
      <c r="D960" s="1"/>
      <c r="E960" s="1"/>
      <c r="F960" s="1"/>
      <c r="G960" s="1"/>
    </row>
    <row r="961" spans="1:7" x14ac:dyDescent="0.25">
      <c r="A961" s="1"/>
      <c r="B961" s="1"/>
      <c r="C961" s="1"/>
      <c r="D961" s="1"/>
      <c r="E961" s="1"/>
      <c r="F961" s="1"/>
      <c r="G961" s="1"/>
    </row>
    <row r="962" spans="1:7" x14ac:dyDescent="0.25">
      <c r="A962" s="1"/>
      <c r="B962" s="1"/>
      <c r="C962" s="1"/>
      <c r="D962" s="1"/>
      <c r="E962" s="1"/>
      <c r="F962" s="1"/>
      <c r="G962" s="1"/>
    </row>
    <row r="963" spans="1:7" x14ac:dyDescent="0.25">
      <c r="A963" s="1"/>
      <c r="B963" s="1"/>
      <c r="C963" s="1"/>
      <c r="D963" s="1"/>
      <c r="E963" s="1"/>
      <c r="F963" s="1"/>
      <c r="G963" s="1"/>
    </row>
    <row r="964" spans="1:7" x14ac:dyDescent="0.25">
      <c r="A964" s="1"/>
      <c r="B964" s="1"/>
      <c r="C964" s="1"/>
      <c r="D964" s="1"/>
      <c r="E964" s="1"/>
      <c r="F964" s="1"/>
      <c r="G964" s="1"/>
    </row>
    <row r="965" spans="1:7" x14ac:dyDescent="0.25">
      <c r="A965" s="1"/>
      <c r="B965" s="1"/>
      <c r="C965" s="1"/>
      <c r="D965" s="1"/>
      <c r="E965" s="1"/>
      <c r="F965" s="1"/>
      <c r="G965" s="1"/>
    </row>
    <row r="966" spans="1:7" x14ac:dyDescent="0.25">
      <c r="A966" s="1"/>
      <c r="B966" s="1"/>
      <c r="C966" s="1"/>
      <c r="D966" s="1"/>
      <c r="E966" s="1"/>
      <c r="F966" s="1"/>
      <c r="G966" s="1"/>
    </row>
    <row r="967" spans="1:7" x14ac:dyDescent="0.25">
      <c r="A967" s="1"/>
      <c r="B967" s="1"/>
      <c r="C967" s="1"/>
      <c r="D967" s="1"/>
      <c r="E967" s="1"/>
      <c r="F967" s="1"/>
      <c r="G967" s="1"/>
    </row>
    <row r="968" spans="1:7" x14ac:dyDescent="0.25">
      <c r="A968" s="1"/>
      <c r="B968" s="1"/>
      <c r="C968" s="1"/>
      <c r="D968" s="1"/>
      <c r="E968" s="1"/>
      <c r="F968" s="1"/>
      <c r="G968" s="1"/>
    </row>
    <row r="969" spans="1:7" x14ac:dyDescent="0.25">
      <c r="A969" s="1"/>
      <c r="B969" s="1"/>
      <c r="C969" s="1"/>
      <c r="D969" s="1"/>
      <c r="E969" s="1"/>
      <c r="F969" s="1"/>
      <c r="G969" s="1"/>
    </row>
    <row r="970" spans="1:7" x14ac:dyDescent="0.25">
      <c r="A970" s="1"/>
      <c r="B970" s="1"/>
      <c r="C970" s="1"/>
      <c r="D970" s="1"/>
      <c r="E970" s="1"/>
      <c r="F970" s="1"/>
      <c r="G970" s="1"/>
    </row>
    <row r="971" spans="1:7" x14ac:dyDescent="0.25">
      <c r="A971" s="1"/>
      <c r="B971" s="1"/>
      <c r="C971" s="1"/>
      <c r="D971" s="1"/>
      <c r="E971" s="1"/>
      <c r="F971" s="1"/>
      <c r="G971" s="1"/>
    </row>
    <row r="972" spans="1:7" x14ac:dyDescent="0.25">
      <c r="A972" s="1"/>
      <c r="B972" s="1"/>
      <c r="C972" s="1"/>
      <c r="D972" s="1"/>
      <c r="E972" s="1"/>
      <c r="F972" s="1"/>
      <c r="G972" s="1"/>
    </row>
    <row r="973" spans="1:7" x14ac:dyDescent="0.25">
      <c r="A973" s="1"/>
      <c r="B973" s="1"/>
      <c r="C973" s="1"/>
      <c r="D973" s="1"/>
      <c r="E973" s="1"/>
      <c r="F973" s="1"/>
      <c r="G973" s="1"/>
    </row>
    <row r="974" spans="1:7" x14ac:dyDescent="0.25">
      <c r="A974" s="1"/>
      <c r="B974" s="1"/>
      <c r="C974" s="1"/>
      <c r="D974" s="1"/>
      <c r="E974" s="1"/>
      <c r="F974" s="1"/>
      <c r="G974" s="1"/>
    </row>
    <row r="975" spans="1:7" x14ac:dyDescent="0.25">
      <c r="A975" s="1"/>
      <c r="B975" s="1"/>
      <c r="C975" s="1"/>
      <c r="D975" s="1"/>
      <c r="E975" s="1"/>
      <c r="F975" s="1"/>
      <c r="G975" s="1"/>
    </row>
    <row r="976" spans="1:7" x14ac:dyDescent="0.25">
      <c r="A976" s="1"/>
      <c r="B976" s="1"/>
      <c r="C976" s="1"/>
      <c r="D976" s="1"/>
      <c r="E976" s="1"/>
      <c r="F976" s="1"/>
      <c r="G976" s="1"/>
    </row>
    <row r="977" spans="1:7" x14ac:dyDescent="0.25">
      <c r="A977" s="1"/>
      <c r="B977" s="1"/>
      <c r="C977" s="1"/>
      <c r="D977" s="1"/>
      <c r="E977" s="1"/>
      <c r="F977" s="1"/>
      <c r="G977" s="1"/>
    </row>
    <row r="978" spans="1:7" x14ac:dyDescent="0.25">
      <c r="A978" s="1"/>
      <c r="B978" s="1"/>
      <c r="C978" s="1"/>
      <c r="D978" s="1"/>
      <c r="E978" s="1"/>
      <c r="F978" s="1"/>
      <c r="G978" s="1"/>
    </row>
    <row r="979" spans="1:7" x14ac:dyDescent="0.25">
      <c r="A979" s="1"/>
      <c r="B979" s="1"/>
      <c r="C979" s="1"/>
      <c r="D979" s="1"/>
      <c r="E979" s="1"/>
      <c r="F979" s="1"/>
      <c r="G979" s="1"/>
    </row>
    <row r="980" spans="1:7" x14ac:dyDescent="0.25">
      <c r="A980" s="1"/>
      <c r="B980" s="1"/>
      <c r="C980" s="1"/>
      <c r="D980" s="1"/>
      <c r="E980" s="1"/>
      <c r="F980" s="1"/>
      <c r="G980" s="1"/>
    </row>
    <row r="981" spans="1:7" x14ac:dyDescent="0.25">
      <c r="A981" s="1"/>
      <c r="B981" s="1"/>
      <c r="C981" s="1"/>
      <c r="D981" s="1"/>
      <c r="E981" s="1"/>
      <c r="F981" s="1"/>
      <c r="G981" s="1"/>
    </row>
    <row r="982" spans="1:7" x14ac:dyDescent="0.25">
      <c r="A982" s="1"/>
      <c r="B982" s="1"/>
      <c r="C982" s="1"/>
      <c r="D982" s="1"/>
      <c r="E982" s="1"/>
      <c r="F982" s="1"/>
      <c r="G982" s="1"/>
    </row>
    <row r="983" spans="1:7" x14ac:dyDescent="0.25">
      <c r="A983" s="1"/>
      <c r="B983" s="1"/>
      <c r="C983" s="1"/>
      <c r="D983" s="1"/>
      <c r="E983" s="1"/>
      <c r="F983" s="1"/>
      <c r="G983" s="1"/>
    </row>
    <row r="984" spans="1:7" x14ac:dyDescent="0.25">
      <c r="A984" s="1"/>
      <c r="B984" s="1"/>
      <c r="C984" s="1"/>
      <c r="D984" s="1"/>
      <c r="E984" s="1"/>
      <c r="F984" s="1"/>
      <c r="G984" s="1"/>
    </row>
    <row r="985" spans="1:7" x14ac:dyDescent="0.25">
      <c r="A985" s="1"/>
      <c r="B985" s="1"/>
      <c r="C985" s="1"/>
      <c r="D985" s="1"/>
      <c r="E985" s="1"/>
      <c r="F985" s="1"/>
      <c r="G985" s="1"/>
    </row>
    <row r="986" spans="1:7" x14ac:dyDescent="0.25">
      <c r="A986" s="1"/>
      <c r="B986" s="1"/>
      <c r="C986" s="1"/>
      <c r="D986" s="1"/>
      <c r="E986" s="1"/>
      <c r="F986" s="1"/>
      <c r="G986" s="1"/>
    </row>
    <row r="987" spans="1:7" x14ac:dyDescent="0.25">
      <c r="A987" s="1"/>
      <c r="B987" s="1"/>
      <c r="C987" s="1"/>
      <c r="D987" s="1"/>
      <c r="E987" s="1"/>
      <c r="F987" s="1"/>
      <c r="G987" s="1"/>
    </row>
    <row r="988" spans="1:7" x14ac:dyDescent="0.25">
      <c r="A988" s="1"/>
      <c r="B988" s="1"/>
      <c r="C988" s="1"/>
      <c r="D988" s="1"/>
      <c r="E988" s="1"/>
      <c r="F988" s="1"/>
      <c r="G988" s="1"/>
    </row>
    <row r="989" spans="1:7" x14ac:dyDescent="0.25">
      <c r="A989" s="1"/>
      <c r="B989" s="1"/>
      <c r="C989" s="1"/>
      <c r="D989" s="1"/>
      <c r="E989" s="1"/>
      <c r="F989" s="1"/>
      <c r="G989" s="1"/>
    </row>
    <row r="990" spans="1:7" x14ac:dyDescent="0.25">
      <c r="A990" s="1"/>
      <c r="B990" s="1"/>
      <c r="C990" s="1"/>
      <c r="D990" s="1"/>
      <c r="E990" s="1"/>
      <c r="F990" s="1"/>
      <c r="G990" s="1"/>
    </row>
  </sheetData>
  <mergeCells count="5">
    <mergeCell ref="A11:G15"/>
    <mergeCell ref="A16:A17"/>
    <mergeCell ref="B16:F16"/>
    <mergeCell ref="G16:G17"/>
    <mergeCell ref="A69:G69"/>
  </mergeCells>
  <printOptions horizontalCentered="1"/>
  <pageMargins left="0.31496062992125984" right="0.31496062992125984" top="0.15748031496062992" bottom="0.35433070866141736" header="0.31496062992125984" footer="0.31496062992125984"/>
  <pageSetup scale="5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V163"/>
  <sheetViews>
    <sheetView zoomScaleNormal="100" zoomScaleSheetLayoutView="25" workbookViewId="0">
      <selection activeCell="C39" sqref="C39"/>
    </sheetView>
  </sheetViews>
  <sheetFormatPr baseColWidth="10" defaultRowHeight="15" x14ac:dyDescent="0.25"/>
  <cols>
    <col min="1" max="1" width="75" customWidth="1"/>
    <col min="2" max="7" width="20.7109375" customWidth="1"/>
  </cols>
  <sheetData>
    <row r="1" spans="1:47" ht="16.5" customHeight="1" x14ac:dyDescent="0.25"/>
    <row r="2" spans="1:47" ht="9" customHeight="1" x14ac:dyDescent="0.25">
      <c r="A2" s="1"/>
      <c r="B2" s="1"/>
      <c r="C2" s="1"/>
      <c r="D2" s="1"/>
      <c r="E2" s="1"/>
      <c r="F2" s="1"/>
    </row>
    <row r="3" spans="1:47" ht="9" customHeight="1" x14ac:dyDescent="0.25">
      <c r="A3" s="1"/>
      <c r="B3" s="1"/>
      <c r="C3" s="1"/>
      <c r="D3" s="1"/>
      <c r="E3" s="1"/>
      <c r="F3" s="1"/>
    </row>
    <row r="4" spans="1:47" x14ac:dyDescent="0.25">
      <c r="A4" s="1"/>
      <c r="B4" s="1"/>
      <c r="C4" s="1"/>
      <c r="D4" s="1"/>
      <c r="E4" s="1"/>
      <c r="F4" s="1"/>
    </row>
    <row r="5" spans="1:47" x14ac:dyDescent="0.25">
      <c r="A5" s="1"/>
      <c r="B5" s="1"/>
      <c r="C5" s="1"/>
      <c r="D5" s="1"/>
      <c r="E5" s="1"/>
      <c r="F5" s="1"/>
      <c r="G5" s="1"/>
    </row>
    <row r="6" spans="1:47" x14ac:dyDescent="0.25">
      <c r="A6" s="1"/>
      <c r="B6" s="1"/>
      <c r="C6" s="1"/>
      <c r="D6" s="1"/>
      <c r="E6" s="1"/>
      <c r="F6" s="1"/>
      <c r="G6" s="1"/>
    </row>
    <row r="7" spans="1:47" ht="12.75" customHeight="1" x14ac:dyDescent="0.25">
      <c r="A7" s="1"/>
      <c r="B7" s="1"/>
      <c r="C7" s="1"/>
      <c r="D7" s="1"/>
      <c r="E7" s="1"/>
      <c r="F7" s="1"/>
      <c r="G7" s="1"/>
    </row>
    <row r="8" spans="1:47" ht="7.5" customHeight="1" x14ac:dyDescent="0.25">
      <c r="A8" s="1"/>
      <c r="B8" s="1"/>
      <c r="C8" s="1"/>
      <c r="D8" s="1"/>
      <c r="E8" s="1"/>
      <c r="F8" s="1"/>
      <c r="G8" s="1"/>
    </row>
    <row r="9" spans="1:47" ht="4.5" customHeight="1" x14ac:dyDescent="0.25"/>
    <row r="10" spans="1:47" ht="21.75" customHeight="1" x14ac:dyDescent="0.25">
      <c r="A10" s="274" t="s">
        <v>473</v>
      </c>
      <c r="B10" s="275"/>
      <c r="C10" s="275"/>
      <c r="D10" s="275"/>
      <c r="E10" s="275"/>
      <c r="F10" s="275"/>
      <c r="G10" s="27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21.75" customHeight="1" x14ac:dyDescent="0.25">
      <c r="A11" s="277"/>
      <c r="B11" s="278"/>
      <c r="C11" s="278"/>
      <c r="D11" s="278"/>
      <c r="E11" s="278"/>
      <c r="F11" s="278"/>
      <c r="G11" s="27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ht="21.75" customHeight="1" x14ac:dyDescent="0.25">
      <c r="A12" s="277"/>
      <c r="B12" s="278"/>
      <c r="C12" s="278"/>
      <c r="D12" s="278"/>
      <c r="E12" s="278"/>
      <c r="F12" s="278"/>
      <c r="G12" s="27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ht="21.75" customHeight="1" x14ac:dyDescent="0.25">
      <c r="A13" s="277"/>
      <c r="B13" s="278"/>
      <c r="C13" s="278"/>
      <c r="D13" s="278"/>
      <c r="E13" s="278"/>
      <c r="F13" s="278"/>
      <c r="G13" s="27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ht="22.5" customHeight="1" x14ac:dyDescent="0.25">
      <c r="A14" s="280"/>
      <c r="B14" s="281"/>
      <c r="C14" s="281"/>
      <c r="D14" s="281"/>
      <c r="E14" s="281"/>
      <c r="F14" s="281"/>
      <c r="G14" s="282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ht="15" customHeight="1" x14ac:dyDescent="0.25">
      <c r="A15" s="245" t="s">
        <v>19</v>
      </c>
      <c r="B15" s="260" t="s">
        <v>34</v>
      </c>
      <c r="C15" s="260"/>
      <c r="D15" s="260"/>
      <c r="E15" s="260"/>
      <c r="F15" s="260"/>
      <c r="G15" s="261" t="s">
        <v>312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1:47" ht="45.75" customHeight="1" x14ac:dyDescent="0.25">
      <c r="A16" s="246"/>
      <c r="B16" s="19" t="s">
        <v>311</v>
      </c>
      <c r="C16" s="19" t="s">
        <v>23</v>
      </c>
      <c r="D16" s="21" t="s">
        <v>24</v>
      </c>
      <c r="E16" s="21" t="s">
        <v>25</v>
      </c>
      <c r="F16" s="21" t="s">
        <v>21</v>
      </c>
      <c r="G16" s="26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x14ac:dyDescent="0.25">
      <c r="A17" s="52" t="s">
        <v>313</v>
      </c>
      <c r="B17" s="138">
        <f>B18+B27+B35+B45</f>
        <v>430544585</v>
      </c>
      <c r="C17" s="138">
        <f t="shared" ref="C17:F17" si="0">C18+C27+C35+C45</f>
        <v>56180891.590000004</v>
      </c>
      <c r="D17" s="138">
        <f>D18+D27+D35+D45</f>
        <v>486725476.59000003</v>
      </c>
      <c r="E17" s="138">
        <f t="shared" si="0"/>
        <v>480928935.01999998</v>
      </c>
      <c r="F17" s="138">
        <f t="shared" si="0"/>
        <v>480559017.04000002</v>
      </c>
      <c r="G17" s="138">
        <f>G18+G27+G35+G45</f>
        <v>5796541.5700000525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x14ac:dyDescent="0.25">
      <c r="A18" s="55" t="s">
        <v>314</v>
      </c>
      <c r="B18" s="139">
        <f>SUM(B19:B26)</f>
        <v>430544585</v>
      </c>
      <c r="C18" s="139">
        <f t="shared" ref="C18:F18" si="1">SUM(C19:C26)</f>
        <v>56180891.590000004</v>
      </c>
      <c r="D18" s="139">
        <f>SUM(D19:D26)</f>
        <v>486725476.59000003</v>
      </c>
      <c r="E18" s="139">
        <f t="shared" si="1"/>
        <v>480928935.01999998</v>
      </c>
      <c r="F18" s="139">
        <f t="shared" si="1"/>
        <v>480559017.04000002</v>
      </c>
      <c r="G18" s="139">
        <f>SUM(G19:G26)</f>
        <v>5796541.5700000525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x14ac:dyDescent="0.25">
      <c r="A19" s="5" t="s">
        <v>315</v>
      </c>
      <c r="B19" s="140">
        <v>0</v>
      </c>
      <c r="C19" s="140">
        <v>0</v>
      </c>
      <c r="D19" s="140">
        <v>0</v>
      </c>
      <c r="E19" s="140">
        <v>0</v>
      </c>
      <c r="F19" s="140">
        <v>0</v>
      </c>
      <c r="G19" s="140">
        <v>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1:47" x14ac:dyDescent="0.25">
      <c r="A20" s="5" t="s">
        <v>316</v>
      </c>
      <c r="B20" s="140">
        <v>0</v>
      </c>
      <c r="C20" s="140">
        <v>0</v>
      </c>
      <c r="D20" s="140">
        <v>0</v>
      </c>
      <c r="E20" s="140">
        <v>0</v>
      </c>
      <c r="F20" s="140">
        <v>0</v>
      </c>
      <c r="G20" s="140">
        <v>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x14ac:dyDescent="0.25">
      <c r="A21" s="5" t="s">
        <v>317</v>
      </c>
      <c r="B21" s="141">
        <v>430544585</v>
      </c>
      <c r="C21" s="141">
        <v>56180891.590000004</v>
      </c>
      <c r="D21" s="141">
        <f>B21+C21</f>
        <v>486725476.59000003</v>
      </c>
      <c r="E21" s="141">
        <v>480928935.01999998</v>
      </c>
      <c r="F21" s="141">
        <v>480559017.04000002</v>
      </c>
      <c r="G21" s="141">
        <f>D21-E21</f>
        <v>5796541.5700000525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1:47" x14ac:dyDescent="0.25">
      <c r="A22" s="5" t="s">
        <v>318</v>
      </c>
      <c r="B22" s="140">
        <v>0</v>
      </c>
      <c r="C22" s="140">
        <v>0</v>
      </c>
      <c r="D22" s="140">
        <v>0</v>
      </c>
      <c r="E22" s="140">
        <v>0</v>
      </c>
      <c r="F22" s="140">
        <v>0</v>
      </c>
      <c r="G22" s="140"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</row>
    <row r="23" spans="1:47" x14ac:dyDescent="0.25">
      <c r="A23" s="5" t="s">
        <v>319</v>
      </c>
      <c r="B23" s="140">
        <v>0</v>
      </c>
      <c r="C23" s="140">
        <v>0</v>
      </c>
      <c r="D23" s="140">
        <v>0</v>
      </c>
      <c r="E23" s="140">
        <v>0</v>
      </c>
      <c r="F23" s="140">
        <v>0</v>
      </c>
      <c r="G23" s="140"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</row>
    <row r="24" spans="1:47" x14ac:dyDescent="0.25">
      <c r="A24" s="5" t="s">
        <v>320</v>
      </c>
      <c r="B24" s="140">
        <v>0</v>
      </c>
      <c r="C24" s="140">
        <v>0</v>
      </c>
      <c r="D24" s="140">
        <v>0</v>
      </c>
      <c r="E24" s="140">
        <v>0</v>
      </c>
      <c r="F24" s="140">
        <v>0</v>
      </c>
      <c r="G24" s="140">
        <v>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1:47" x14ac:dyDescent="0.25">
      <c r="A25" s="5" t="s">
        <v>321</v>
      </c>
      <c r="B25" s="140">
        <v>0</v>
      </c>
      <c r="C25" s="140">
        <v>0</v>
      </c>
      <c r="D25" s="140">
        <v>0</v>
      </c>
      <c r="E25" s="140">
        <v>0</v>
      </c>
      <c r="F25" s="140">
        <v>0</v>
      </c>
      <c r="G25" s="140">
        <v>0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</row>
    <row r="26" spans="1:47" x14ac:dyDescent="0.25">
      <c r="A26" s="5" t="s">
        <v>262</v>
      </c>
      <c r="B26" s="140">
        <v>0</v>
      </c>
      <c r="C26" s="140">
        <v>0</v>
      </c>
      <c r="D26" s="140">
        <v>0</v>
      </c>
      <c r="E26" s="140">
        <v>0</v>
      </c>
      <c r="F26" s="140">
        <v>0</v>
      </c>
      <c r="G26" s="140">
        <v>0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x14ac:dyDescent="0.25">
      <c r="A27" s="55" t="s">
        <v>322</v>
      </c>
      <c r="B27" s="142">
        <f t="shared" ref="B27:G27" si="2">SUM(B28:B34)</f>
        <v>0</v>
      </c>
      <c r="C27" s="142">
        <f t="shared" si="2"/>
        <v>0</v>
      </c>
      <c r="D27" s="142">
        <f t="shared" si="2"/>
        <v>0</v>
      </c>
      <c r="E27" s="142">
        <f t="shared" si="2"/>
        <v>0</v>
      </c>
      <c r="F27" s="142">
        <f t="shared" si="2"/>
        <v>0</v>
      </c>
      <c r="G27" s="142">
        <f t="shared" si="2"/>
        <v>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</row>
    <row r="28" spans="1:47" x14ac:dyDescent="0.25">
      <c r="A28" s="5" t="s">
        <v>323</v>
      </c>
      <c r="B28" s="140">
        <v>0</v>
      </c>
      <c r="C28" s="140">
        <v>0</v>
      </c>
      <c r="D28" s="140">
        <v>0</v>
      </c>
      <c r="E28" s="140">
        <v>0</v>
      </c>
      <c r="F28" s="140">
        <v>0</v>
      </c>
      <c r="G28" s="140">
        <v>0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1:47" x14ac:dyDescent="0.25">
      <c r="A29" s="5" t="s">
        <v>324</v>
      </c>
      <c r="B29" s="140">
        <v>0</v>
      </c>
      <c r="C29" s="140">
        <v>0</v>
      </c>
      <c r="D29" s="140">
        <v>0</v>
      </c>
      <c r="E29" s="140">
        <v>0</v>
      </c>
      <c r="F29" s="140">
        <v>0</v>
      </c>
      <c r="G29" s="140">
        <v>0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</row>
    <row r="30" spans="1:47" x14ac:dyDescent="0.25">
      <c r="A30" s="5" t="s">
        <v>325</v>
      </c>
      <c r="B30" s="140">
        <v>0</v>
      </c>
      <c r="C30" s="140">
        <v>0</v>
      </c>
      <c r="D30" s="140">
        <v>0</v>
      </c>
      <c r="E30" s="140">
        <v>0</v>
      </c>
      <c r="F30" s="140">
        <v>0</v>
      </c>
      <c r="G30" s="140">
        <v>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x14ac:dyDescent="0.25">
      <c r="A31" s="5" t="s">
        <v>326</v>
      </c>
      <c r="B31" s="140">
        <v>0</v>
      </c>
      <c r="C31" s="140">
        <v>0</v>
      </c>
      <c r="D31" s="140">
        <v>0</v>
      </c>
      <c r="E31" s="140">
        <v>0</v>
      </c>
      <c r="F31" s="140">
        <v>0</v>
      </c>
      <c r="G31" s="140"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x14ac:dyDescent="0.25">
      <c r="A32" s="5" t="s">
        <v>327</v>
      </c>
      <c r="B32" s="140">
        <v>0</v>
      </c>
      <c r="C32" s="140">
        <v>0</v>
      </c>
      <c r="D32" s="140">
        <v>0</v>
      </c>
      <c r="E32" s="140">
        <v>0</v>
      </c>
      <c r="F32" s="140">
        <v>0</v>
      </c>
      <c r="G32" s="140">
        <v>0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 x14ac:dyDescent="0.25">
      <c r="A33" s="5" t="s">
        <v>328</v>
      </c>
      <c r="B33" s="140">
        <v>0</v>
      </c>
      <c r="C33" s="140">
        <v>0</v>
      </c>
      <c r="D33" s="140">
        <v>0</v>
      </c>
      <c r="E33" s="140">
        <v>0</v>
      </c>
      <c r="F33" s="140">
        <v>0</v>
      </c>
      <c r="G33" s="140">
        <v>0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47" x14ac:dyDescent="0.25">
      <c r="A34" s="5" t="s">
        <v>329</v>
      </c>
      <c r="B34" s="140">
        <v>0</v>
      </c>
      <c r="C34" s="140">
        <v>0</v>
      </c>
      <c r="D34" s="140">
        <v>0</v>
      </c>
      <c r="E34" s="140">
        <v>0</v>
      </c>
      <c r="F34" s="140">
        <v>0</v>
      </c>
      <c r="G34" s="140">
        <v>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47" x14ac:dyDescent="0.25">
      <c r="A35" s="55" t="s">
        <v>330</v>
      </c>
      <c r="B35" s="142">
        <f t="shared" ref="B35:G35" si="3">SUM(B36:B44)</f>
        <v>0</v>
      </c>
      <c r="C35" s="142">
        <f t="shared" si="3"/>
        <v>0</v>
      </c>
      <c r="D35" s="142">
        <f t="shared" si="3"/>
        <v>0</v>
      </c>
      <c r="E35" s="142">
        <f t="shared" si="3"/>
        <v>0</v>
      </c>
      <c r="F35" s="142">
        <f t="shared" si="3"/>
        <v>0</v>
      </c>
      <c r="G35" s="142">
        <f t="shared" si="3"/>
        <v>0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1:47" x14ac:dyDescent="0.25">
      <c r="A36" s="5" t="s">
        <v>331</v>
      </c>
      <c r="B36" s="140">
        <v>0</v>
      </c>
      <c r="C36" s="140">
        <v>0</v>
      </c>
      <c r="D36" s="140">
        <v>0</v>
      </c>
      <c r="E36" s="140">
        <v>0</v>
      </c>
      <c r="F36" s="140">
        <v>0</v>
      </c>
      <c r="G36" s="140">
        <v>0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1:47" x14ac:dyDescent="0.25">
      <c r="A37" s="5" t="s">
        <v>332</v>
      </c>
      <c r="B37" s="140">
        <v>0</v>
      </c>
      <c r="C37" s="140">
        <v>0</v>
      </c>
      <c r="D37" s="140">
        <v>0</v>
      </c>
      <c r="E37" s="140">
        <v>0</v>
      </c>
      <c r="F37" s="140">
        <v>0</v>
      </c>
      <c r="G37" s="140">
        <v>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1:47" x14ac:dyDescent="0.25">
      <c r="A38" s="5" t="s">
        <v>333</v>
      </c>
      <c r="B38" s="140">
        <v>0</v>
      </c>
      <c r="C38" s="140">
        <v>0</v>
      </c>
      <c r="D38" s="140">
        <v>0</v>
      </c>
      <c r="E38" s="140">
        <v>0</v>
      </c>
      <c r="F38" s="140">
        <v>0</v>
      </c>
      <c r="G38" s="140">
        <v>0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1:47" x14ac:dyDescent="0.25">
      <c r="A39" s="5" t="s">
        <v>334</v>
      </c>
      <c r="B39" s="140">
        <v>0</v>
      </c>
      <c r="C39" s="140">
        <v>0</v>
      </c>
      <c r="D39" s="140">
        <v>0</v>
      </c>
      <c r="E39" s="140">
        <v>0</v>
      </c>
      <c r="F39" s="140">
        <v>0</v>
      </c>
      <c r="G39" s="140"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1:47" x14ac:dyDescent="0.25">
      <c r="A40" s="5" t="s">
        <v>335</v>
      </c>
      <c r="B40" s="140">
        <v>0</v>
      </c>
      <c r="C40" s="140">
        <v>0</v>
      </c>
      <c r="D40" s="140">
        <v>0</v>
      </c>
      <c r="E40" s="140">
        <v>0</v>
      </c>
      <c r="F40" s="140">
        <v>0</v>
      </c>
      <c r="G40" s="140">
        <v>0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1:47" x14ac:dyDescent="0.25">
      <c r="A41" s="5" t="s">
        <v>336</v>
      </c>
      <c r="B41" s="140">
        <v>0</v>
      </c>
      <c r="C41" s="140">
        <v>0</v>
      </c>
      <c r="D41" s="140">
        <v>0</v>
      </c>
      <c r="E41" s="140">
        <v>0</v>
      </c>
      <c r="F41" s="140">
        <v>0</v>
      </c>
      <c r="G41" s="140"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1:47" x14ac:dyDescent="0.25">
      <c r="A42" s="5" t="s">
        <v>337</v>
      </c>
      <c r="B42" s="140">
        <v>0</v>
      </c>
      <c r="C42" s="140">
        <v>0</v>
      </c>
      <c r="D42" s="140">
        <v>0</v>
      </c>
      <c r="E42" s="140">
        <v>0</v>
      </c>
      <c r="F42" s="140">
        <v>0</v>
      </c>
      <c r="G42" s="140"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1:47" x14ac:dyDescent="0.25">
      <c r="A43" s="5" t="s">
        <v>338</v>
      </c>
      <c r="B43" s="140">
        <v>0</v>
      </c>
      <c r="C43" s="140">
        <v>0</v>
      </c>
      <c r="D43" s="140">
        <v>0</v>
      </c>
      <c r="E43" s="140">
        <v>0</v>
      </c>
      <c r="F43" s="140">
        <v>0</v>
      </c>
      <c r="G43" s="140">
        <v>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1:47" x14ac:dyDescent="0.25">
      <c r="A44" s="5" t="s">
        <v>339</v>
      </c>
      <c r="B44" s="140">
        <v>0</v>
      </c>
      <c r="C44" s="140">
        <v>0</v>
      </c>
      <c r="D44" s="140">
        <v>0</v>
      </c>
      <c r="E44" s="140">
        <v>0</v>
      </c>
      <c r="F44" s="140">
        <v>0</v>
      </c>
      <c r="G44" s="140">
        <v>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</row>
    <row r="45" spans="1:47" ht="14.25" customHeight="1" x14ac:dyDescent="0.25">
      <c r="A45" s="56" t="s">
        <v>411</v>
      </c>
      <c r="B45" s="142">
        <f t="shared" ref="B45:G45" si="4">SUM(B46:B49)</f>
        <v>0</v>
      </c>
      <c r="C45" s="142">
        <f t="shared" si="4"/>
        <v>0</v>
      </c>
      <c r="D45" s="142">
        <f t="shared" si="4"/>
        <v>0</v>
      </c>
      <c r="E45" s="142">
        <f t="shared" si="4"/>
        <v>0</v>
      </c>
      <c r="F45" s="142">
        <f t="shared" si="4"/>
        <v>0</v>
      </c>
      <c r="G45" s="142">
        <f t="shared" si="4"/>
        <v>0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</row>
    <row r="46" spans="1:47" ht="18.75" customHeight="1" x14ac:dyDescent="0.25">
      <c r="A46" s="6" t="s">
        <v>340</v>
      </c>
      <c r="B46" s="140">
        <v>0</v>
      </c>
      <c r="C46" s="140">
        <v>0</v>
      </c>
      <c r="D46" s="140">
        <v>0</v>
      </c>
      <c r="E46" s="140">
        <v>0</v>
      </c>
      <c r="F46" s="140">
        <v>0</v>
      </c>
      <c r="G46" s="140">
        <v>0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1:47" ht="33" customHeight="1" x14ac:dyDescent="0.25">
      <c r="A47" s="6" t="s">
        <v>341</v>
      </c>
      <c r="B47" s="140">
        <v>0</v>
      </c>
      <c r="C47" s="140">
        <v>0</v>
      </c>
      <c r="D47" s="140">
        <v>0</v>
      </c>
      <c r="E47" s="140">
        <v>0</v>
      </c>
      <c r="F47" s="140">
        <v>0</v>
      </c>
      <c r="G47" s="140">
        <v>0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47" x14ac:dyDescent="0.25">
      <c r="A48" s="5" t="s">
        <v>342</v>
      </c>
      <c r="B48" s="140">
        <v>0</v>
      </c>
      <c r="C48" s="140">
        <v>0</v>
      </c>
      <c r="D48" s="140">
        <v>0</v>
      </c>
      <c r="E48" s="140">
        <v>0</v>
      </c>
      <c r="F48" s="140">
        <v>0</v>
      </c>
      <c r="G48" s="140">
        <v>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47" x14ac:dyDescent="0.25">
      <c r="A49" s="5" t="s">
        <v>343</v>
      </c>
      <c r="B49" s="140">
        <v>0</v>
      </c>
      <c r="C49" s="140">
        <v>0</v>
      </c>
      <c r="D49" s="140">
        <v>0</v>
      </c>
      <c r="E49" s="140">
        <v>0</v>
      </c>
      <c r="F49" s="140">
        <v>0</v>
      </c>
      <c r="G49" s="140">
        <v>0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</row>
    <row r="50" spans="1:47" x14ac:dyDescent="0.25">
      <c r="A50" s="53" t="s">
        <v>306</v>
      </c>
      <c r="B50" s="143">
        <f t="shared" ref="B50:G50" si="5">B51+B60+B68+B78</f>
        <v>0</v>
      </c>
      <c r="C50" s="143">
        <f t="shared" si="5"/>
        <v>0</v>
      </c>
      <c r="D50" s="143">
        <f t="shared" si="5"/>
        <v>0</v>
      </c>
      <c r="E50" s="143">
        <f t="shared" si="5"/>
        <v>0</v>
      </c>
      <c r="F50" s="143">
        <f t="shared" si="5"/>
        <v>0</v>
      </c>
      <c r="G50" s="143">
        <f t="shared" si="5"/>
        <v>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1:47" x14ac:dyDescent="0.25">
      <c r="A51" s="55" t="s">
        <v>314</v>
      </c>
      <c r="B51" s="142">
        <f t="shared" ref="B51:G51" si="6">SUM(B52:B59)</f>
        <v>0</v>
      </c>
      <c r="C51" s="142">
        <f t="shared" si="6"/>
        <v>0</v>
      </c>
      <c r="D51" s="142">
        <f t="shared" si="6"/>
        <v>0</v>
      </c>
      <c r="E51" s="142">
        <f t="shared" si="6"/>
        <v>0</v>
      </c>
      <c r="F51" s="142">
        <f t="shared" si="6"/>
        <v>0</v>
      </c>
      <c r="G51" s="142">
        <f t="shared" si="6"/>
        <v>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1:47" x14ac:dyDescent="0.25">
      <c r="A52" s="5" t="s">
        <v>315</v>
      </c>
      <c r="B52" s="140">
        <v>0</v>
      </c>
      <c r="C52" s="140">
        <v>0</v>
      </c>
      <c r="D52" s="140">
        <v>0</v>
      </c>
      <c r="E52" s="140">
        <v>0</v>
      </c>
      <c r="F52" s="140">
        <v>0</v>
      </c>
      <c r="G52" s="140">
        <v>0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3" spans="1:47" x14ac:dyDescent="0.25">
      <c r="A53" s="5" t="s">
        <v>316</v>
      </c>
      <c r="B53" s="140">
        <v>0</v>
      </c>
      <c r="C53" s="140">
        <v>0</v>
      </c>
      <c r="D53" s="140">
        <v>0</v>
      </c>
      <c r="E53" s="140">
        <v>0</v>
      </c>
      <c r="F53" s="140">
        <v>0</v>
      </c>
      <c r="G53" s="140">
        <v>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</row>
    <row r="54" spans="1:47" x14ac:dyDescent="0.25">
      <c r="A54" s="5" t="s">
        <v>317</v>
      </c>
      <c r="B54" s="140">
        <v>0</v>
      </c>
      <c r="C54" s="140">
        <v>0</v>
      </c>
      <c r="D54" s="140">
        <v>0</v>
      </c>
      <c r="E54" s="140">
        <v>0</v>
      </c>
      <c r="F54" s="140">
        <v>0</v>
      </c>
      <c r="G54" s="140">
        <v>0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</row>
    <row r="55" spans="1:47" x14ac:dyDescent="0.25">
      <c r="A55" s="5" t="s">
        <v>318</v>
      </c>
      <c r="B55" s="140">
        <v>0</v>
      </c>
      <c r="C55" s="140">
        <v>0</v>
      </c>
      <c r="D55" s="140">
        <v>0</v>
      </c>
      <c r="E55" s="140">
        <v>0</v>
      </c>
      <c r="F55" s="140">
        <v>0</v>
      </c>
      <c r="G55" s="140">
        <v>0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</row>
    <row r="56" spans="1:47" x14ac:dyDescent="0.25">
      <c r="A56" s="5" t="s">
        <v>319</v>
      </c>
      <c r="B56" s="140">
        <v>0</v>
      </c>
      <c r="C56" s="140">
        <v>0</v>
      </c>
      <c r="D56" s="140">
        <v>0</v>
      </c>
      <c r="E56" s="140">
        <v>0</v>
      </c>
      <c r="F56" s="140">
        <v>0</v>
      </c>
      <c r="G56" s="140">
        <v>0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</row>
    <row r="57" spans="1:47" x14ac:dyDescent="0.25">
      <c r="A57" s="5" t="s">
        <v>320</v>
      </c>
      <c r="B57" s="140">
        <v>0</v>
      </c>
      <c r="C57" s="140">
        <v>0</v>
      </c>
      <c r="D57" s="140">
        <v>0</v>
      </c>
      <c r="E57" s="140">
        <v>0</v>
      </c>
      <c r="F57" s="140">
        <v>0</v>
      </c>
      <c r="G57" s="140">
        <v>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</row>
    <row r="58" spans="1:47" x14ac:dyDescent="0.25">
      <c r="A58" s="5" t="s">
        <v>321</v>
      </c>
      <c r="B58" s="140">
        <v>0</v>
      </c>
      <c r="C58" s="140">
        <v>0</v>
      </c>
      <c r="D58" s="140">
        <v>0</v>
      </c>
      <c r="E58" s="140">
        <v>0</v>
      </c>
      <c r="F58" s="140">
        <v>0</v>
      </c>
      <c r="G58" s="140">
        <v>0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</row>
    <row r="59" spans="1:47" x14ac:dyDescent="0.25">
      <c r="A59" s="5" t="s">
        <v>262</v>
      </c>
      <c r="B59" s="140">
        <v>0</v>
      </c>
      <c r="C59" s="140">
        <v>0</v>
      </c>
      <c r="D59" s="140">
        <v>0</v>
      </c>
      <c r="E59" s="140">
        <v>0</v>
      </c>
      <c r="F59" s="140">
        <v>0</v>
      </c>
      <c r="G59" s="140">
        <v>0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</row>
    <row r="60" spans="1:47" x14ac:dyDescent="0.25">
      <c r="A60" s="55" t="s">
        <v>322</v>
      </c>
      <c r="B60" s="142">
        <f t="shared" ref="B60:G60" si="7">SUM(B61:B67)</f>
        <v>0</v>
      </c>
      <c r="C60" s="142">
        <f t="shared" si="7"/>
        <v>0</v>
      </c>
      <c r="D60" s="142">
        <f t="shared" si="7"/>
        <v>0</v>
      </c>
      <c r="E60" s="142">
        <f t="shared" si="7"/>
        <v>0</v>
      </c>
      <c r="F60" s="142">
        <f t="shared" si="7"/>
        <v>0</v>
      </c>
      <c r="G60" s="142">
        <f t="shared" si="7"/>
        <v>0</v>
      </c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</row>
    <row r="61" spans="1:47" x14ac:dyDescent="0.25">
      <c r="A61" s="5" t="s">
        <v>323</v>
      </c>
      <c r="B61" s="140">
        <v>0</v>
      </c>
      <c r="C61" s="140">
        <v>0</v>
      </c>
      <c r="D61" s="140">
        <v>0</v>
      </c>
      <c r="E61" s="140">
        <v>0</v>
      </c>
      <c r="F61" s="140">
        <v>0</v>
      </c>
      <c r="G61" s="140">
        <v>0</v>
      </c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</row>
    <row r="62" spans="1:47" x14ac:dyDescent="0.25">
      <c r="A62" s="5" t="s">
        <v>324</v>
      </c>
      <c r="B62" s="140">
        <v>0</v>
      </c>
      <c r="C62" s="140">
        <v>0</v>
      </c>
      <c r="D62" s="140">
        <v>0</v>
      </c>
      <c r="E62" s="140">
        <v>0</v>
      </c>
      <c r="F62" s="140">
        <v>0</v>
      </c>
      <c r="G62" s="140">
        <v>0</v>
      </c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</row>
    <row r="63" spans="1:47" x14ac:dyDescent="0.25">
      <c r="A63" s="5" t="s">
        <v>325</v>
      </c>
      <c r="B63" s="140">
        <v>0</v>
      </c>
      <c r="C63" s="140">
        <v>0</v>
      </c>
      <c r="D63" s="140">
        <v>0</v>
      </c>
      <c r="E63" s="140">
        <v>0</v>
      </c>
      <c r="F63" s="140">
        <v>0</v>
      </c>
      <c r="G63" s="140">
        <v>0</v>
      </c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7" x14ac:dyDescent="0.25">
      <c r="A64" s="5" t="s">
        <v>326</v>
      </c>
      <c r="B64" s="140">
        <v>0</v>
      </c>
      <c r="C64" s="140">
        <v>0</v>
      </c>
      <c r="D64" s="140">
        <v>0</v>
      </c>
      <c r="E64" s="140">
        <v>0</v>
      </c>
      <c r="F64" s="140">
        <v>0</v>
      </c>
      <c r="G64" s="140">
        <v>0</v>
      </c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x14ac:dyDescent="0.25">
      <c r="A65" s="5" t="s">
        <v>327</v>
      </c>
      <c r="B65" s="140">
        <v>0</v>
      </c>
      <c r="C65" s="140">
        <v>0</v>
      </c>
      <c r="D65" s="140">
        <v>0</v>
      </c>
      <c r="E65" s="140">
        <v>0</v>
      </c>
      <c r="F65" s="140">
        <v>0</v>
      </c>
      <c r="G65" s="140">
        <v>0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x14ac:dyDescent="0.25">
      <c r="A66" s="5" t="s">
        <v>328</v>
      </c>
      <c r="B66" s="140">
        <v>0</v>
      </c>
      <c r="C66" s="140">
        <v>0</v>
      </c>
      <c r="D66" s="140">
        <v>0</v>
      </c>
      <c r="E66" s="140">
        <v>0</v>
      </c>
      <c r="F66" s="140">
        <v>0</v>
      </c>
      <c r="G66" s="140">
        <v>0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</row>
    <row r="67" spans="1:47" x14ac:dyDescent="0.25">
      <c r="A67" s="5" t="s">
        <v>329</v>
      </c>
      <c r="B67" s="140">
        <v>0</v>
      </c>
      <c r="C67" s="140">
        <v>0</v>
      </c>
      <c r="D67" s="140">
        <v>0</v>
      </c>
      <c r="E67" s="140">
        <v>0</v>
      </c>
      <c r="F67" s="140">
        <v>0</v>
      </c>
      <c r="G67" s="140">
        <v>0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</row>
    <row r="68" spans="1:47" x14ac:dyDescent="0.25">
      <c r="A68" s="55" t="s">
        <v>330</v>
      </c>
      <c r="B68" s="142">
        <f>SUM(B69:B77)</f>
        <v>0</v>
      </c>
      <c r="C68" s="142">
        <f t="shared" ref="C68:G68" si="8">SUM(C69:C77)</f>
        <v>0</v>
      </c>
      <c r="D68" s="142">
        <f t="shared" si="8"/>
        <v>0</v>
      </c>
      <c r="E68" s="142">
        <f t="shared" si="8"/>
        <v>0</v>
      </c>
      <c r="F68" s="142">
        <f t="shared" si="8"/>
        <v>0</v>
      </c>
      <c r="G68" s="142">
        <f t="shared" si="8"/>
        <v>0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</row>
    <row r="69" spans="1:47" x14ac:dyDescent="0.25">
      <c r="A69" s="5" t="s">
        <v>331</v>
      </c>
      <c r="B69" s="140">
        <v>0</v>
      </c>
      <c r="C69" s="140">
        <v>0</v>
      </c>
      <c r="D69" s="140">
        <v>0</v>
      </c>
      <c r="E69" s="140">
        <v>0</v>
      </c>
      <c r="F69" s="140">
        <v>0</v>
      </c>
      <c r="G69" s="140">
        <v>0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</row>
    <row r="70" spans="1:47" x14ac:dyDescent="0.25">
      <c r="A70" s="5" t="s">
        <v>332</v>
      </c>
      <c r="B70" s="140">
        <v>0</v>
      </c>
      <c r="C70" s="140">
        <v>0</v>
      </c>
      <c r="D70" s="140">
        <v>0</v>
      </c>
      <c r="E70" s="140">
        <v>0</v>
      </c>
      <c r="F70" s="140">
        <v>0</v>
      </c>
      <c r="G70" s="140">
        <v>0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pans="1:47" x14ac:dyDescent="0.25">
      <c r="A71" s="5" t="s">
        <v>333</v>
      </c>
      <c r="B71" s="140">
        <v>0</v>
      </c>
      <c r="C71" s="140">
        <v>0</v>
      </c>
      <c r="D71" s="140">
        <v>0</v>
      </c>
      <c r="E71" s="140">
        <v>0</v>
      </c>
      <c r="F71" s="140">
        <v>0</v>
      </c>
      <c r="G71" s="140">
        <v>0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pans="1:47" x14ac:dyDescent="0.25">
      <c r="A72" s="5" t="s">
        <v>334</v>
      </c>
      <c r="B72" s="140">
        <v>0</v>
      </c>
      <c r="C72" s="140">
        <v>0</v>
      </c>
      <c r="D72" s="140">
        <v>0</v>
      </c>
      <c r="E72" s="140">
        <v>0</v>
      </c>
      <c r="F72" s="140">
        <v>0</v>
      </c>
      <c r="G72" s="140">
        <v>0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pans="1:47" x14ac:dyDescent="0.25">
      <c r="A73" s="5" t="s">
        <v>335</v>
      </c>
      <c r="B73" s="140">
        <v>0</v>
      </c>
      <c r="C73" s="140">
        <v>0</v>
      </c>
      <c r="D73" s="140">
        <v>0</v>
      </c>
      <c r="E73" s="140">
        <v>0</v>
      </c>
      <c r="F73" s="140">
        <v>0</v>
      </c>
      <c r="G73" s="140">
        <v>0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</row>
    <row r="74" spans="1:47" x14ac:dyDescent="0.25">
      <c r="A74" s="5" t="s">
        <v>336</v>
      </c>
      <c r="B74" s="140">
        <v>0</v>
      </c>
      <c r="C74" s="140">
        <v>0</v>
      </c>
      <c r="D74" s="140">
        <v>0</v>
      </c>
      <c r="E74" s="140">
        <v>0</v>
      </c>
      <c r="F74" s="140">
        <v>0</v>
      </c>
      <c r="G74" s="140">
        <v>0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</row>
    <row r="75" spans="1:47" x14ac:dyDescent="0.25">
      <c r="A75" s="5" t="s">
        <v>337</v>
      </c>
      <c r="B75" s="140">
        <v>0</v>
      </c>
      <c r="C75" s="140">
        <v>0</v>
      </c>
      <c r="D75" s="140">
        <v>0</v>
      </c>
      <c r="E75" s="140">
        <v>0</v>
      </c>
      <c r="F75" s="140">
        <v>0</v>
      </c>
      <c r="G75" s="140">
        <v>0</v>
      </c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7" x14ac:dyDescent="0.25">
      <c r="A76" s="5" t="s">
        <v>338</v>
      </c>
      <c r="B76" s="140">
        <v>0</v>
      </c>
      <c r="C76" s="140">
        <v>0</v>
      </c>
      <c r="D76" s="140">
        <v>0</v>
      </c>
      <c r="E76" s="140">
        <v>0</v>
      </c>
      <c r="F76" s="140">
        <v>0</v>
      </c>
      <c r="G76" s="140">
        <v>0</v>
      </c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pans="1:47" x14ac:dyDescent="0.25">
      <c r="A77" s="5" t="s">
        <v>339</v>
      </c>
      <c r="B77" s="140">
        <v>0</v>
      </c>
      <c r="C77" s="140">
        <v>0</v>
      </c>
      <c r="D77" s="140">
        <v>0</v>
      </c>
      <c r="E77" s="140">
        <v>0</v>
      </c>
      <c r="F77" s="140">
        <v>0</v>
      </c>
      <c r="G77" s="140">
        <v>0</v>
      </c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pans="1:47" ht="20.25" customHeight="1" x14ac:dyDescent="0.25">
      <c r="A78" s="56" t="s">
        <v>344</v>
      </c>
      <c r="B78" s="142">
        <f t="shared" ref="B78:G78" si="9">SUM(B79:B82)</f>
        <v>0</v>
      </c>
      <c r="C78" s="142">
        <f t="shared" si="9"/>
        <v>0</v>
      </c>
      <c r="D78" s="142">
        <f t="shared" si="9"/>
        <v>0</v>
      </c>
      <c r="E78" s="142">
        <f t="shared" si="9"/>
        <v>0</v>
      </c>
      <c r="F78" s="142">
        <f t="shared" si="9"/>
        <v>0</v>
      </c>
      <c r="G78" s="142">
        <f t="shared" si="9"/>
        <v>0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pans="1:47" ht="24" customHeight="1" x14ac:dyDescent="0.25">
      <c r="A79" s="6" t="s">
        <v>340</v>
      </c>
      <c r="B79" s="140">
        <v>0</v>
      </c>
      <c r="C79" s="140">
        <v>0</v>
      </c>
      <c r="D79" s="140">
        <v>0</v>
      </c>
      <c r="E79" s="140">
        <v>0</v>
      </c>
      <c r="F79" s="140">
        <v>0</v>
      </c>
      <c r="G79" s="140">
        <v>0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</row>
    <row r="80" spans="1:47" ht="33.75" customHeight="1" x14ac:dyDescent="0.25">
      <c r="A80" s="6" t="s">
        <v>341</v>
      </c>
      <c r="B80" s="140">
        <v>0</v>
      </c>
      <c r="C80" s="140">
        <v>0</v>
      </c>
      <c r="D80" s="140">
        <v>0</v>
      </c>
      <c r="E80" s="140">
        <v>0</v>
      </c>
      <c r="F80" s="140">
        <v>0</v>
      </c>
      <c r="G80" s="140">
        <v>0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</row>
    <row r="81" spans="1:48" x14ac:dyDescent="0.25">
      <c r="A81" s="5" t="s">
        <v>342</v>
      </c>
      <c r="B81" s="140">
        <v>0</v>
      </c>
      <c r="C81" s="140">
        <v>0</v>
      </c>
      <c r="D81" s="140">
        <v>0</v>
      </c>
      <c r="E81" s="140">
        <v>0</v>
      </c>
      <c r="F81" s="140">
        <v>0</v>
      </c>
      <c r="G81" s="140">
        <v>0</v>
      </c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</row>
    <row r="82" spans="1:48" x14ac:dyDescent="0.25">
      <c r="A82" s="5" t="s">
        <v>343</v>
      </c>
      <c r="B82" s="140">
        <v>0</v>
      </c>
      <c r="C82" s="140">
        <v>0</v>
      </c>
      <c r="D82" s="140">
        <v>0</v>
      </c>
      <c r="E82" s="140">
        <v>0</v>
      </c>
      <c r="F82" s="140">
        <v>0</v>
      </c>
      <c r="G82" s="140">
        <v>0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</row>
    <row r="83" spans="1:48" x14ac:dyDescent="0.25">
      <c r="A83" s="5"/>
      <c r="B83" s="140">
        <v>0</v>
      </c>
      <c r="C83" s="140">
        <v>0</v>
      </c>
      <c r="D83" s="140">
        <v>0</v>
      </c>
      <c r="E83" s="140">
        <v>0</v>
      </c>
      <c r="F83" s="140">
        <v>0</v>
      </c>
      <c r="G83" s="140">
        <v>0</v>
      </c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</row>
    <row r="84" spans="1:48" x14ac:dyDescent="0.25">
      <c r="A84" s="54" t="s">
        <v>310</v>
      </c>
      <c r="B84" s="144">
        <f t="shared" ref="B84:G84" si="10">B17+B50</f>
        <v>430544585</v>
      </c>
      <c r="C84" s="144">
        <f t="shared" si="10"/>
        <v>56180891.590000004</v>
      </c>
      <c r="D84" s="144">
        <f t="shared" si="10"/>
        <v>486725476.59000003</v>
      </c>
      <c r="E84" s="144">
        <f t="shared" si="10"/>
        <v>480928935.01999998</v>
      </c>
      <c r="F84" s="144">
        <f t="shared" si="10"/>
        <v>480559017.04000002</v>
      </c>
      <c r="G84" s="144">
        <f t="shared" si="10"/>
        <v>5796541.5700000525</v>
      </c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</row>
    <row r="85" spans="1:4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</row>
    <row r="86" spans="1:4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</row>
    <row r="87" spans="1:48" x14ac:dyDescent="0.25">
      <c r="A87" s="230" t="s">
        <v>233</v>
      </c>
      <c r="B87" s="230"/>
      <c r="C87" s="230"/>
      <c r="D87" s="230"/>
      <c r="E87" s="230"/>
      <c r="F87" s="230"/>
      <c r="G87" s="230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</row>
    <row r="88" spans="1:4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</row>
    <row r="89" spans="1:4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</row>
    <row r="90" spans="1:4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</row>
    <row r="91" spans="1:4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</row>
    <row r="92" spans="1:4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</row>
    <row r="93" spans="1:4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</row>
    <row r="94" spans="1:4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</row>
    <row r="95" spans="1:4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</row>
    <row r="96" spans="1:4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</row>
    <row r="97" spans="1:4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</row>
    <row r="98" spans="1:4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</row>
    <row r="99" spans="1:4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</row>
    <row r="100" spans="1:4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</row>
    <row r="101" spans="1:4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</row>
    <row r="102" spans="1:4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</row>
    <row r="103" spans="1:4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</row>
    <row r="104" spans="1:4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</row>
    <row r="105" spans="1:4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</row>
    <row r="106" spans="1:4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</row>
    <row r="107" spans="1:4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</row>
    <row r="108" spans="1:4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</row>
    <row r="109" spans="1:4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</row>
    <row r="110" spans="1:4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</row>
    <row r="111" spans="1:4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</row>
    <row r="112" spans="1:4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</row>
    <row r="113" spans="1:4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</row>
    <row r="114" spans="1:4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</row>
    <row r="115" spans="1:4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</row>
    <row r="116" spans="1:4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</row>
    <row r="117" spans="1:4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</row>
    <row r="118" spans="1:4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</row>
    <row r="119" spans="1:4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</row>
    <row r="120" spans="1:4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</row>
    <row r="121" spans="1:4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</row>
    <row r="122" spans="1:4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</row>
    <row r="123" spans="1:4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</row>
    <row r="124" spans="1:4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</row>
    <row r="125" spans="1:4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</row>
    <row r="126" spans="1:4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</row>
    <row r="127" spans="1:4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</row>
    <row r="128" spans="1:4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</row>
    <row r="129" spans="1:4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</row>
    <row r="130" spans="1:4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</row>
    <row r="131" spans="1:4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</row>
    <row r="132" spans="1:4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</row>
    <row r="133" spans="1:4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</row>
    <row r="134" spans="1:4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</row>
    <row r="135" spans="1:4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</row>
    <row r="136" spans="1:4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</row>
    <row r="137" spans="1:4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</row>
    <row r="138" spans="1:4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</row>
    <row r="139" spans="1:4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</row>
    <row r="140" spans="1:4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</row>
    <row r="141" spans="1:4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</row>
    <row r="142" spans="1:4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</row>
    <row r="143" spans="1:4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</row>
    <row r="144" spans="1:4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</row>
    <row r="145" spans="1:4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</row>
    <row r="146" spans="1:4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</row>
    <row r="147" spans="1:4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</row>
    <row r="148" spans="1:4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</row>
    <row r="149" spans="1:4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</row>
    <row r="150" spans="1:4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</row>
    <row r="151" spans="1:4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</row>
    <row r="152" spans="1:4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</row>
    <row r="153" spans="1:4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</row>
    <row r="154" spans="1:4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</row>
    <row r="155" spans="1:4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</row>
    <row r="156" spans="1:4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</row>
    <row r="157" spans="1:4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</row>
    <row r="158" spans="1:4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</row>
    <row r="159" spans="1:4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</row>
    <row r="160" spans="1:4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</row>
    <row r="161" spans="1:4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</row>
    <row r="162" spans="1:4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</row>
    <row r="163" spans="1:4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</row>
  </sheetData>
  <mergeCells count="5">
    <mergeCell ref="A87:G87"/>
    <mergeCell ref="A10:G14"/>
    <mergeCell ref="A15:A16"/>
    <mergeCell ref="B15:F15"/>
    <mergeCell ref="G15:G16"/>
  </mergeCells>
  <printOptions horizontalCentered="1"/>
  <pageMargins left="0.51181102362204722" right="0.31496062992125984" top="0.27559055118110237" bottom="0.35433070866141736" header="0.31496062992125984" footer="0.31496062992125984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12</vt:i4>
      </vt:variant>
    </vt:vector>
  </HeadingPairs>
  <TitlesOfParts>
    <vt:vector size="22" baseType="lpstr">
      <vt:lpstr>ESFD 1 (2)</vt:lpstr>
      <vt:lpstr>ESFD 1</vt:lpstr>
      <vt:lpstr>IADPOP 2</vt:lpstr>
      <vt:lpstr>IAODF 3</vt:lpstr>
      <vt:lpstr>BP 4</vt:lpstr>
      <vt:lpstr>EAID 5</vt:lpstr>
      <vt:lpstr>EAPED 6 (a)</vt:lpstr>
      <vt:lpstr>EAPED 6 (b)</vt:lpstr>
      <vt:lpstr>EAPED 6 (c)</vt:lpstr>
      <vt:lpstr>EAPED 6 (d)</vt:lpstr>
      <vt:lpstr>'BP 4'!Área_de_impresión</vt:lpstr>
      <vt:lpstr>'EAID 5'!Área_de_impresión</vt:lpstr>
      <vt:lpstr>'EAPED 6 (a)'!Área_de_impresión</vt:lpstr>
      <vt:lpstr>'EAPED 6 (b)'!Área_de_impresión</vt:lpstr>
      <vt:lpstr>'EAPED 6 (c)'!Área_de_impresión</vt:lpstr>
      <vt:lpstr>'EAPED 6 (d)'!Área_de_impresión</vt:lpstr>
      <vt:lpstr>'ESFD 1'!Área_de_impresión</vt:lpstr>
      <vt:lpstr>'ESFD 1 (2)'!Área_de_impresión</vt:lpstr>
      <vt:lpstr>'IADPOP 2'!Área_de_impresión</vt:lpstr>
      <vt:lpstr>'IAODF 3'!Área_de_impresión</vt:lpstr>
      <vt:lpstr>'EAPED 6 (a)'!Títulos_a_imprimir</vt:lpstr>
      <vt:lpstr>'EAPED 6 (b)'!Títulos_a_imprimir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Luis Martínez Martínez</dc:creator>
  <cp:lastModifiedBy>IEE</cp:lastModifiedBy>
  <cp:lastPrinted>2025-10-16T16:02:56Z</cp:lastPrinted>
  <dcterms:created xsi:type="dcterms:W3CDTF">2016-10-25T19:12:59Z</dcterms:created>
  <dcterms:modified xsi:type="dcterms:W3CDTF">2026-01-21T22:29:57Z</dcterms:modified>
</cp:coreProperties>
</file>